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bookViews>
    <workbookView xWindow="0" yWindow="0" windowWidth="28800" windowHeight="13740" tabRatio="704"/>
  </bookViews>
  <sheets>
    <sheet name="함수사용법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8" l="1"/>
  <c r="D78" i="8"/>
  <c r="D77" i="8"/>
  <c r="D75" i="8"/>
  <c r="D63" i="8"/>
  <c r="D69" i="8"/>
  <c r="D68" i="8"/>
  <c r="D67" i="8"/>
  <c r="D65" i="8"/>
  <c r="D66" i="8"/>
  <c r="D70" i="8"/>
  <c r="D64" i="8"/>
  <c r="D62" i="8"/>
  <c r="D61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C76" i="8"/>
  <c r="C65" i="8"/>
  <c r="C56" i="8"/>
  <c r="C45" i="8"/>
  <c r="C43" i="8"/>
  <c r="C64" i="8"/>
  <c r="C46" i="8"/>
  <c r="C44" i="8"/>
  <c r="C41" i="8"/>
  <c r="C68" i="8"/>
  <c r="C39" i="8"/>
  <c r="C77" i="8"/>
  <c r="C63" i="8"/>
  <c r="C49" i="8"/>
  <c r="C55" i="8"/>
  <c r="C70" i="8"/>
  <c r="C50" i="8"/>
  <c r="C67" i="8"/>
  <c r="C53" i="8"/>
  <c r="C47" i="8"/>
  <c r="C66" i="8"/>
  <c r="C75" i="8"/>
  <c r="C42" i="8"/>
  <c r="C54" i="8"/>
  <c r="C61" i="8"/>
  <c r="C51" i="8"/>
  <c r="C52" i="8"/>
  <c r="C78" i="8"/>
  <c r="C62" i="8"/>
  <c r="C69" i="8"/>
  <c r="C40" i="8"/>
  <c r="C48" i="8"/>
  <c r="D38" i="8" l="1"/>
  <c r="D37" i="8"/>
  <c r="C38" i="8"/>
  <c r="C37" i="8"/>
  <c r="D6" i="8" l="1"/>
  <c r="D10" i="8"/>
  <c r="D9" i="8"/>
  <c r="D8" i="8"/>
  <c r="D7" i="8"/>
  <c r="D5" i="8"/>
  <c r="C8" i="8"/>
  <c r="C7" i="8"/>
  <c r="C5" i="8"/>
  <c r="C6" i="8"/>
  <c r="C10" i="8"/>
  <c r="C9" i="8"/>
  <c r="F31" i="8" l="1"/>
  <c r="F32" i="8"/>
  <c r="F30" i="8"/>
  <c r="F29" i="8"/>
  <c r="F27" i="8"/>
  <c r="F28" i="8"/>
  <c r="F26" i="8"/>
  <c r="F25" i="8"/>
  <c r="E27" i="8"/>
  <c r="E28" i="8"/>
  <c r="E32" i="8"/>
  <c r="E30" i="8"/>
  <c r="E26" i="8"/>
  <c r="E31" i="8"/>
  <c r="E25" i="8"/>
  <c r="E29" i="8"/>
  <c r="D21" i="8" l="1"/>
  <c r="D20" i="8"/>
  <c r="D19" i="8"/>
  <c r="D18" i="8"/>
  <c r="D17" i="8"/>
  <c r="D16" i="8"/>
  <c r="D15" i="8"/>
  <c r="D14" i="8"/>
  <c r="C20" i="8"/>
  <c r="C19" i="8"/>
  <c r="C14" i="8"/>
  <c r="C21" i="8"/>
  <c r="C15" i="8"/>
  <c r="C16" i="8"/>
  <c r="C17" i="8"/>
  <c r="C18" i="8"/>
</calcChain>
</file>

<file path=xl/sharedStrings.xml><?xml version="1.0" encoding="utf-8"?>
<sst xmlns="http://schemas.openxmlformats.org/spreadsheetml/2006/main" count="97" uniqueCount="84">
  <si>
    <t>©http://xlworks.net</t>
    <phoneticPr fontId="1" type="noConversion"/>
  </si>
  <si>
    <t>http://xlworks.net/</t>
    <phoneticPr fontId="1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</si>
  <si>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</si>
  <si>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수식</t>
    <phoneticPr fontId="1" type="noConversion"/>
  </si>
  <si>
    <t>값</t>
    <phoneticPr fontId="1" type="noConversion"/>
  </si>
  <si>
    <t>0</t>
    <phoneticPr fontId="1" type="noConversion"/>
  </si>
  <si>
    <t>#</t>
    <phoneticPr fontId="1" type="noConversion"/>
  </si>
  <si>
    <t>?</t>
    <phoneticPr fontId="1" type="noConversion"/>
  </si>
  <si>
    <t>@</t>
    <phoneticPr fontId="1" type="noConversion"/>
  </si>
  <si>
    <t>*</t>
    <phoneticPr fontId="1" type="noConversion"/>
  </si>
  <si>
    <t>숫자를 표시, 소수점 고정된 위치에 표시할 때 사용할 수 있다. ?로 표시한 서식의 길이보다 입력한 값이 짧으면 나머지는 공백으로 채움</t>
    <phoneticPr fontId="1" type="noConversion"/>
  </si>
  <si>
    <t>0으로 표시한 서식의 길이보다 입력한 값이 짧은 경우 나머지는 0으로 채움</t>
    <phoneticPr fontId="1" type="noConversion"/>
  </si>
  <si>
    <t>* 뒤의 문자를 셀 너비에 맞게 반복</t>
    <phoneticPr fontId="1" type="noConversion"/>
  </si>
  <si>
    <t>문자를 그대로 출력, @을 2번 반복하면 입력된 문자를 2번 반복해서 출력</t>
    <phoneticPr fontId="1" type="noConversion"/>
  </si>
  <si>
    <t>천단위 콤마표시, #은 유효한 숫자를 표시, 0은 입력값이 0이면 0으로 표시</t>
    <phoneticPr fontId="1" type="noConversion"/>
  </si>
  <si>
    <t>적용결과</t>
    <phoneticPr fontId="1" type="noConversion"/>
  </si>
  <si>
    <t>문자</t>
    <phoneticPr fontId="1" type="noConversion"/>
  </si>
  <si>
    <t>의미</t>
    <phoneticPr fontId="1" type="noConversion"/>
  </si>
  <si>
    <t>,</t>
    <phoneticPr fontId="1" type="noConversion"/>
  </si>
  <si>
    <t>_(밑줄)</t>
    <phoneticPr fontId="1" type="noConversion"/>
  </si>
  <si>
    <t>숫자하나 또는 여러 개를 의미, 유효자릿수만 표시(#으로 표시한 서식의 길이보다 입력한 값이 짧은 경우에는 값의 길이 만큼 표시됨)</t>
    <phoneticPr fontId="1" type="noConversion"/>
  </si>
  <si>
    <t>숫자에서 공백을 표시할 때 사용, 밑줄 다음의 문자와 같은 너비의 공백을 만들 때 사용(예: "_)" 을 입력하면 ")"의 문자크기만큼 공백이 생김)</t>
    <phoneticPr fontId="1" type="noConversion"/>
  </si>
  <si>
    <t>천단위 표시용 쉼표(콤마)</t>
    <phoneticPr fontId="1" type="noConversion"/>
  </si>
  <si>
    <t>분:초 각 2자리</t>
    <phoneticPr fontId="1" type="noConversion"/>
  </si>
  <si>
    <t>분1자리, 초2자리</t>
    <phoneticPr fontId="1" type="noConversion"/>
  </si>
  <si>
    <t>초 1~2자리(10초부터 2자리)</t>
    <phoneticPr fontId="1" type="noConversion"/>
  </si>
  <si>
    <t>수식</t>
    <phoneticPr fontId="1" type="noConversion"/>
  </si>
  <si>
    <t>#은 유효한 숫자만 표시하므로 값이 0이면 아무런 표시를 하지 않음</t>
    <phoneticPr fontId="1" type="noConversion"/>
  </si>
  <si>
    <t>서식코드에서 0은 값이 없어도 자릿수만큼 0으로 채우므로 0을 입력하면 0으로 표시됨</t>
    <phoneticPr fontId="1" type="noConversion"/>
  </si>
  <si>
    <t>서식코드의 마지막에 콤마를 붙이면 1000으로 나누어서 표시한다</t>
    <phoneticPr fontId="1" type="noConversion"/>
  </si>
  <si>
    <t>#은 유효한 숫자만 표시하며, 콤마(쉼표)는 천단위 마다 콤마를 넣어줌</t>
    <phoneticPr fontId="1" type="noConversion"/>
  </si>
  <si>
    <t>서식코드에서 0은 값이 없어도 자릿수만큼 0으로 채우므로, 값이 6자리이지만 서식코드는 8자리이므로 나머지 앞에 2자리를 0으로 채움</t>
    <phoneticPr fontId="1" type="noConversion"/>
  </si>
  <si>
    <t>서식코드의 마지막에 콤마를 두번 붙이면 1000으로 나누고 1000으로 한번 더 나눈것으로 표시한다. 따라서 5000000은 5로 표시된다</t>
    <phoneticPr fontId="1" type="noConversion"/>
  </si>
  <si>
    <t>양수일때는 천단위 콤마를 표시하고, 음수일때는 천단위 콤마를 표시하되 숫자앞에 삼각형(음수표현)을 붙여서 표시</t>
    <phoneticPr fontId="1" type="noConversion"/>
  </si>
  <si>
    <t>홍길동</t>
    <phoneticPr fontId="1" type="noConversion"/>
  </si>
  <si>
    <t>수식</t>
    <phoneticPr fontId="1" type="noConversion"/>
  </si>
  <si>
    <t>날짜를 "년(4자리)-월(2자리)-일(2자리)" 형태로 표시</t>
    <phoneticPr fontId="1" type="noConversion"/>
  </si>
  <si>
    <t>시간을 "시간(2자리):분(2자리) AM/PM" 형태로 표시</t>
    <phoneticPr fontId="1" type="noConversion"/>
  </si>
  <si>
    <t>숫자 0.5를 분수로 표시</t>
    <phoneticPr fontId="1" type="noConversion"/>
  </si>
  <si>
    <t>숫자를 전화번호형식으로 표시</t>
    <phoneticPr fontId="1" type="noConversion"/>
  </si>
  <si>
    <t>0표시는 입력값이 서식코드 보다 짧으면 나머지를 0으로 채움</t>
    <phoneticPr fontId="1" type="noConversion"/>
  </si>
  <si>
    <t>값</t>
    <phoneticPr fontId="1" type="noConversion"/>
  </si>
  <si>
    <t>적용결과</t>
    <phoneticPr fontId="1" type="noConversion"/>
  </si>
  <si>
    <t>년도 4자리</t>
    <phoneticPr fontId="1" type="noConversion"/>
  </si>
  <si>
    <t>년도 2자리</t>
    <phoneticPr fontId="1" type="noConversion"/>
  </si>
  <si>
    <t>월 2자리</t>
    <phoneticPr fontId="1" type="noConversion"/>
  </si>
  <si>
    <t>월 1~2자리(10월부터 2자리)</t>
    <phoneticPr fontId="1" type="noConversion"/>
  </si>
  <si>
    <t>영어 월 3자리</t>
    <phoneticPr fontId="1" type="noConversion"/>
  </si>
  <si>
    <t>영어 월 전체자리</t>
    <phoneticPr fontId="1" type="noConversion"/>
  </si>
  <si>
    <t>영어 월 첫자리</t>
    <phoneticPr fontId="1" type="noConversion"/>
  </si>
  <si>
    <t>날짜 2자리</t>
    <phoneticPr fontId="1" type="noConversion"/>
  </si>
  <si>
    <t>날짜 1~2자리(10일부터 2자리)</t>
    <phoneticPr fontId="1" type="noConversion"/>
  </si>
  <si>
    <t>요일 1자리</t>
    <phoneticPr fontId="1" type="noConversion"/>
  </si>
  <si>
    <t>요일 전체자리</t>
    <phoneticPr fontId="1" type="noConversion"/>
  </si>
  <si>
    <t>시간 2자리</t>
    <phoneticPr fontId="1" type="noConversion"/>
  </si>
  <si>
    <t>시간 1~2자리(10시부터 2자리)</t>
    <phoneticPr fontId="1" type="noConversion"/>
  </si>
  <si>
    <t>초 2자리</t>
    <phoneticPr fontId="1" type="noConversion"/>
  </si>
  <si>
    <t>AM/PM 표시</t>
    <phoneticPr fontId="1" type="noConversion"/>
  </si>
  <si>
    <t>A/P (AM,PM의 앞자리만)표시</t>
    <phoneticPr fontId="1" type="noConversion"/>
  </si>
  <si>
    <t>한국식 오전/오후 표시</t>
    <phoneticPr fontId="1" type="noConversion"/>
  </si>
  <si>
    <t>기본 사용법</t>
    <phoneticPr fontId="1" type="noConversion"/>
  </si>
  <si>
    <t>수식</t>
    <phoneticPr fontId="1" type="noConversion"/>
  </si>
  <si>
    <t>[서식코드에 사용되는 문자]</t>
  </si>
  <si>
    <t>문자 반복은 TEXT함수에서는 적용되지 않음</t>
    <phoneticPr fontId="1" type="noConversion"/>
  </si>
  <si>
    <t>1) 숫자 표시형식</t>
    <phoneticPr fontId="1" type="noConversion"/>
  </si>
  <si>
    <t>2) 날짜,시간 표시형식</t>
    <phoneticPr fontId="1" type="noConversion"/>
  </si>
  <si>
    <t>한 자릿수 분모</t>
    <phoneticPr fontId="1" type="noConversion"/>
  </si>
  <si>
    <t>분모를 4로</t>
    <phoneticPr fontId="1" type="noConversion"/>
  </si>
  <si>
    <t>두 자릿수 분모</t>
    <phoneticPr fontId="1" type="noConversion"/>
  </si>
  <si>
    <t>분모을 100으로</t>
    <phoneticPr fontId="1" type="noConversion"/>
  </si>
  <si>
    <t>세 자릿수 분모</t>
    <phoneticPr fontId="1" type="noConversion"/>
  </si>
  <si>
    <t>분모를 2로</t>
    <phoneticPr fontId="1" type="noConversion"/>
  </si>
  <si>
    <t>분모를 8로</t>
    <phoneticPr fontId="1" type="noConversion"/>
  </si>
  <si>
    <t>분모를 16로</t>
    <phoneticPr fontId="1" type="noConversion"/>
  </si>
  <si>
    <t>`</t>
    <phoneticPr fontId="1" type="noConversion"/>
  </si>
  <si>
    <t>TEXT함수에 "셀서식 메뉴에서 사용되는 서식코드"를 사용할 수 있지만 색상, 문자 반복 등 일부 서식코드는 작동하지 않음</t>
    <phoneticPr fontId="1" type="noConversion"/>
  </si>
  <si>
    <t>4) 기타 표시형식</t>
    <phoneticPr fontId="1" type="noConversion"/>
  </si>
  <si>
    <t>주민등록번호</t>
    <phoneticPr fontId="1" type="noConversion"/>
  </si>
  <si>
    <t>한자</t>
    <phoneticPr fontId="1" type="noConversion"/>
  </si>
  <si>
    <t>한자-갖은자</t>
    <phoneticPr fontId="1" type="noConversion"/>
  </si>
  <si>
    <t>숫자한글</t>
    <phoneticPr fontId="1" type="noConversion"/>
  </si>
  <si>
    <t>TEXT함수로는 줄이 제대로 맞지 않음, 고정폭 글씨체로 바꿔야 함</t>
    <phoneticPr fontId="1" type="noConversion"/>
  </si>
  <si>
    <r>
      <t xml:space="preserve">3) 분수 표시형식 - </t>
    </r>
    <r>
      <rPr>
        <sz val="10"/>
        <rFont val="맑은 고딕"/>
        <family val="3"/>
        <charset val="129"/>
        <scheme val="minor"/>
      </rPr>
      <t>입력값이 정확히 분수로 맞아 떨어지지 않으면 가장 가까운 자리의 분수 값으로 반올림됨</t>
    </r>
    <phoneticPr fontId="1" type="noConversion"/>
  </si>
  <si>
    <t>엑셀함수 TEXT - 숫자,날짜를 원하는 형태의 텍스트로 바꾸기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</si>
</sst>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mm&quot;월&quot;\ dd&quot;일&quot;"/>
    <numFmt numFmtId="177" formatCode="[$-F400]h:mm:ss\ AM/PM"/>
    <numFmt numFmtId="178" formatCode="[&lt;=999999]####\-####;\(0##\)\ ####\-####"/>
    <numFmt numFmtId="179" formatCode="[&lt;=9999999]###\-####;\(0##\)\ ###\-####"/>
    <numFmt numFmtId="180" formatCode="0_);[Red]\(0\)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u/>
      <sz val="1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rgb="FFC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1"/>
      <color rgb="FFC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/>
    <xf numFmtId="41" fontId="7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0" xfId="0" applyFont="1" applyAlignment="1"/>
    <xf numFmtId="41" fontId="11" fillId="0" borderId="0" xfId="3" applyFont="1" applyFill="1" applyBorder="1" applyAlignment="1"/>
    <xf numFmtId="0" fontId="11" fillId="0" borderId="0" xfId="3" applyNumberFormat="1" applyFont="1" applyFill="1" applyBorder="1" applyAlignment="1"/>
    <xf numFmtId="0" fontId="11" fillId="0" borderId="0" xfId="0" applyFont="1" applyAlignment="1">
      <alignment vertical="center"/>
    </xf>
    <xf numFmtId="0" fontId="11" fillId="0" borderId="1" xfId="3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1" fontId="11" fillId="0" borderId="1" xfId="3" quotePrefix="1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1" fontId="12" fillId="4" borderId="1" xfId="3" quotePrefix="1" applyFont="1" applyFill="1" applyBorder="1" applyAlignment="1">
      <alignment horizontal="center" vertical="center"/>
    </xf>
    <xf numFmtId="176" fontId="11" fillId="0" borderId="1" xfId="3" applyNumberFormat="1" applyFont="1" applyFill="1" applyBorder="1" applyAlignment="1">
      <alignment vertical="center"/>
    </xf>
    <xf numFmtId="177" fontId="11" fillId="3" borderId="1" xfId="3" applyNumberFormat="1" applyFont="1" applyFill="1" applyBorder="1" applyAlignment="1">
      <alignment vertical="center"/>
    </xf>
    <xf numFmtId="41" fontId="14" fillId="0" borderId="1" xfId="3" quotePrefix="1" applyFont="1" applyFill="1" applyBorder="1" applyAlignment="1">
      <alignment vertical="center" wrapText="1"/>
    </xf>
    <xf numFmtId="41" fontId="14" fillId="3" borderId="1" xfId="3" quotePrefix="1" applyFont="1" applyFill="1" applyBorder="1" applyAlignment="1">
      <alignment vertical="center" wrapText="1"/>
    </xf>
    <xf numFmtId="41" fontId="11" fillId="0" borderId="0" xfId="3" quotePrefix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1" fontId="12" fillId="4" borderId="1" xfId="3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0" applyNumberFormat="1" applyFont="1" applyAlignment="1">
      <alignment horizontal="left" vertical="center"/>
    </xf>
    <xf numFmtId="0" fontId="9" fillId="0" borderId="0" xfId="1" applyNumberFormat="1" applyFont="1" applyAlignment="1">
      <alignment horizontal="left"/>
    </xf>
    <xf numFmtId="0" fontId="0" fillId="0" borderId="0" xfId="0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1" fillId="0" borderId="1" xfId="3" quotePrefix="1" applyNumberFormat="1" applyFont="1" applyFill="1" applyBorder="1" applyAlignment="1">
      <alignment horizontal="left" vertical="center"/>
    </xf>
    <xf numFmtId="0" fontId="11" fillId="0" borderId="1" xfId="3" applyNumberFormat="1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12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6" fillId="0" borderId="1" xfId="3" applyNumberFormat="1" applyFont="1" applyFill="1" applyBorder="1" applyAlignment="1">
      <alignment horizontal="left" vertical="center"/>
    </xf>
    <xf numFmtId="177" fontId="11" fillId="0" borderId="1" xfId="3" applyNumberFormat="1" applyFont="1" applyFill="1" applyBorder="1" applyAlignment="1">
      <alignment vertical="center"/>
    </xf>
    <xf numFmtId="0" fontId="15" fillId="0" borderId="1" xfId="3" quotePrefix="1" applyNumberFormat="1" applyFont="1" applyFill="1" applyBorder="1" applyAlignment="1">
      <alignment horizontal="left" vertical="center"/>
    </xf>
    <xf numFmtId="0" fontId="11" fillId="3" borderId="1" xfId="3" applyNumberFormat="1" applyFont="1" applyFill="1" applyBorder="1" applyAlignment="1">
      <alignment vertical="center"/>
    </xf>
    <xf numFmtId="41" fontId="11" fillId="0" borderId="1" xfId="3" quotePrefix="1" applyFont="1" applyFill="1" applyBorder="1" applyAlignment="1">
      <alignment horizontal="left" vertical="center"/>
    </xf>
    <xf numFmtId="41" fontId="11" fillId="3" borderId="1" xfId="3" quotePrefix="1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11" fillId="0" borderId="0" xfId="0" applyFont="1" applyAlignment="1">
      <alignment vertical="top"/>
    </xf>
    <xf numFmtId="180" fontId="11" fillId="0" borderId="1" xfId="3" quotePrefix="1" applyNumberFormat="1" applyFont="1" applyFill="1" applyBorder="1" applyAlignment="1">
      <alignment vertical="center"/>
    </xf>
    <xf numFmtId="0" fontId="0" fillId="0" borderId="0" xfId="0" applyFont="1">
      <alignment vertical="center"/>
    </xf>
    <xf numFmtId="0" fontId="18" fillId="5" borderId="1" xfId="3" applyNumberFormat="1" applyFont="1" applyFill="1" applyBorder="1" applyAlignment="1">
      <alignment vertical="center"/>
    </xf>
    <xf numFmtId="41" fontId="18" fillId="0" borderId="3" xfId="3" quotePrefix="1" applyFont="1" applyFill="1" applyBorder="1" applyAlignment="1">
      <alignment vertical="center"/>
    </xf>
    <xf numFmtId="0" fontId="18" fillId="3" borderId="1" xfId="3" applyNumberFormat="1" applyFont="1" applyFill="1" applyBorder="1" applyAlignment="1">
      <alignment horizontal="left" vertical="center"/>
    </xf>
    <xf numFmtId="0" fontId="18" fillId="0" borderId="2" xfId="0" applyFont="1" applyBorder="1" applyAlignment="1">
      <alignment vertical="center" wrapText="1"/>
    </xf>
    <xf numFmtId="178" fontId="19" fillId="0" borderId="0" xfId="0" applyNumberFormat="1" applyFont="1">
      <alignment vertical="center"/>
    </xf>
    <xf numFmtId="0" fontId="6" fillId="3" borderId="1" xfId="3" applyNumberFormat="1" applyFont="1" applyFill="1" applyBorder="1" applyAlignment="1">
      <alignment horizontal="left" vertical="center"/>
    </xf>
    <xf numFmtId="0" fontId="9" fillId="0" borderId="0" xfId="1" applyFont="1" applyAlignment="1">
      <alignment horizontal="left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41" fontId="12" fillId="4" borderId="1" xfId="3" applyFont="1" applyFill="1" applyBorder="1" applyAlignment="1">
      <alignment horizontal="center" vertical="center"/>
    </xf>
    <xf numFmtId="41" fontId="11" fillId="0" borderId="1" xfId="3" quotePrefix="1" applyFont="1" applyFill="1" applyBorder="1" applyAlignment="1">
      <alignment horizontal="center" vertical="center" wrapText="1"/>
    </xf>
  </cellXfs>
  <cellStyles count="4">
    <cellStyle name="쉼표 [0]" xfId="3" builtinId="6"/>
    <cellStyle name="표준" xfId="0" builtinId="0"/>
    <cellStyle name="표준 2" xfId="2"/>
    <cellStyle name="하이퍼링크" xfId="1" builtinId="8"/>
  </cellStyles>
  <dxfs count="0"/>
  <tableStyles count="0" defaultTableStyle="TableStyleMedium2" defaultPivotStyle="PivotStyleLight16"/>
  <colors>
    <mruColors>
      <color rgb="FFFF6600"/>
      <color rgb="FFFF9933"/>
      <color rgb="FF0066FF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5"/>
  <sheetViews>
    <sheetView tabSelected="1" zoomScale="85" zoomScaleNormal="85" workbookViewId="0">
      <selection activeCell="J69" sqref="J69"/>
    </sheetView>
  </sheetViews>
  <sheetFormatPr defaultRowHeight="16.5" x14ac:dyDescent="0.3"/>
  <cols>
    <col min="1" max="1" width="2.625" style="4" customWidth="1"/>
    <col min="2" max="2" width="14.875" style="2" customWidth="1"/>
    <col min="3" max="3" width="41.625" style="3" customWidth="1"/>
    <col min="4" max="4" width="19.625" style="32" customWidth="1"/>
    <col min="5" max="5" width="56.5" style="2" customWidth="1"/>
    <col min="6" max="6" width="17" style="2" customWidth="1"/>
    <col min="7" max="7" width="12.875" style="2" customWidth="1"/>
    <col min="8" max="8" width="8.25" style="2" bestFit="1" customWidth="1"/>
    <col min="9" max="9" width="11.875" style="2" customWidth="1"/>
    <col min="10" max="16384" width="9" style="2"/>
  </cols>
  <sheetData>
    <row r="1" spans="1:7" ht="26.25" x14ac:dyDescent="0.3">
      <c r="A1" s="7" t="s">
        <v>83</v>
      </c>
    </row>
    <row r="2" spans="1:7" ht="34.5" customHeight="1" x14ac:dyDescent="0.3">
      <c r="A2" s="7"/>
      <c r="B2" s="56" t="s">
        <v>75</v>
      </c>
      <c r="E2" s="12"/>
    </row>
    <row r="3" spans="1:7" ht="20.25" x14ac:dyDescent="0.3">
      <c r="A3" s="6"/>
      <c r="B3" s="5" t="s">
        <v>60</v>
      </c>
    </row>
    <row r="4" spans="1:7" customFormat="1" x14ac:dyDescent="0.3">
      <c r="B4" s="11" t="s">
        <v>4</v>
      </c>
      <c r="C4" s="44" t="s">
        <v>3</v>
      </c>
      <c r="D4" s="45" t="s">
        <v>15</v>
      </c>
      <c r="E4" s="11"/>
      <c r="F4" t="s">
        <v>74</v>
      </c>
    </row>
    <row r="5" spans="1:7" customFormat="1" ht="33" x14ac:dyDescent="0.3">
      <c r="B5" s="16">
        <v>10000</v>
      </c>
      <c r="C5" s="41" t="str">
        <f t="shared" ref="C5:C10" ca="1" si="0">_xlfn.FORMULATEXT(D5)</f>
        <v>=TEXT(B5,"#,##0")</v>
      </c>
      <c r="D5" s="49" t="str">
        <f>TEXT(B5,"#,##0")</f>
        <v>10,000</v>
      </c>
      <c r="E5" s="46" t="s">
        <v>14</v>
      </c>
    </row>
    <row r="6" spans="1:7" customFormat="1" ht="24.75" customHeight="1" x14ac:dyDescent="0.3">
      <c r="B6" s="16">
        <v>10000</v>
      </c>
      <c r="C6" s="41" t="str">
        <f t="shared" ca="1" si="0"/>
        <v>=TEXT(B6,"000,000")</v>
      </c>
      <c r="D6" s="49" t="str">
        <f>TEXT(B6,"000,000")</f>
        <v>010,000</v>
      </c>
      <c r="E6" s="46" t="s">
        <v>40</v>
      </c>
    </row>
    <row r="7" spans="1:7" customFormat="1" ht="24.75" customHeight="1" x14ac:dyDescent="0.3">
      <c r="B7" s="25">
        <v>43628</v>
      </c>
      <c r="C7" s="41" t="str">
        <f t="shared" ca="1" si="0"/>
        <v>=TEXT(B7,"yyyy-mm-dd")</v>
      </c>
      <c r="D7" s="49" t="str">
        <f>TEXT(B7,"yyyy-mm-dd")</f>
        <v>2019-06-12</v>
      </c>
      <c r="E7" s="46" t="s">
        <v>36</v>
      </c>
    </row>
    <row r="8" spans="1:7" customFormat="1" ht="24.75" customHeight="1" x14ac:dyDescent="0.3">
      <c r="B8" s="50">
        <v>0.37855324074074076</v>
      </c>
      <c r="C8" s="41" t="str">
        <f t="shared" ca="1" si="0"/>
        <v>=TEXT(B8,"hh:mm AM/PM")</v>
      </c>
      <c r="D8" s="49" t="str">
        <f>TEXT(B8,"hh:mm AM/PM")</f>
        <v>09:05 AM</v>
      </c>
      <c r="E8" s="46" t="s">
        <v>37</v>
      </c>
    </row>
    <row r="9" spans="1:7" customFormat="1" ht="24.75" customHeight="1" x14ac:dyDescent="0.3">
      <c r="B9" s="16">
        <v>0.5</v>
      </c>
      <c r="C9" s="41" t="str">
        <f t="shared" ca="1" si="0"/>
        <v>=TEXT(B9,"# ?/?")</v>
      </c>
      <c r="D9" s="49" t="str">
        <f>TEXT(B9,"# ?/?")</f>
        <v xml:space="preserve"> 1/2</v>
      </c>
      <c r="E9" s="46" t="s">
        <v>38</v>
      </c>
      <c r="G9" s="47"/>
    </row>
    <row r="10" spans="1:7" customFormat="1" ht="24.75" customHeight="1" x14ac:dyDescent="0.3">
      <c r="B10" s="16">
        <v>22503456</v>
      </c>
      <c r="C10" s="51" t="str">
        <f t="shared" ca="1" si="0"/>
        <v>=TEXT(B10,"[&lt;=9999999]###-####;(0##) ###-####")</v>
      </c>
      <c r="D10" s="49" t="str">
        <f>TEXT(B10,"[&lt;=9999999]###-####;(0##) ###-####")</f>
        <v>(02) 250-3456</v>
      </c>
      <c r="E10" s="46" t="s">
        <v>39</v>
      </c>
      <c r="F10" s="48"/>
    </row>
    <row r="11" spans="1:7" customFormat="1" x14ac:dyDescent="0.3">
      <c r="D11" s="2"/>
    </row>
    <row r="12" spans="1:7" ht="20.25" x14ac:dyDescent="0.3">
      <c r="A12" s="6"/>
      <c r="B12" s="5" t="s">
        <v>64</v>
      </c>
      <c r="D12" s="33"/>
    </row>
    <row r="13" spans="1:7" s="36" customFormat="1" ht="17.25" x14ac:dyDescent="0.3">
      <c r="B13" s="37" t="s">
        <v>4</v>
      </c>
      <c r="C13" s="39" t="s">
        <v>26</v>
      </c>
      <c r="D13" s="38" t="s">
        <v>15</v>
      </c>
      <c r="E13" s="40"/>
    </row>
    <row r="14" spans="1:7" s="58" customFormat="1" ht="40.5" customHeight="1" x14ac:dyDescent="0.3">
      <c r="B14" s="59">
        <v>500000</v>
      </c>
      <c r="C14" s="60" t="str">
        <f t="shared" ref="C14:C21" ca="1" si="1">_xlfn.FORMULATEXT(D14)</f>
        <v>=TEXT(B14,"#,###")</v>
      </c>
      <c r="D14" s="61" t="str">
        <f>TEXT(B14,"#,###")</f>
        <v>500,000</v>
      </c>
      <c r="E14" s="62" t="s">
        <v>30</v>
      </c>
    </row>
    <row r="15" spans="1:7" s="58" customFormat="1" ht="39.75" customHeight="1" x14ac:dyDescent="0.3">
      <c r="B15" s="59">
        <v>0</v>
      </c>
      <c r="C15" s="60" t="str">
        <f t="shared" ca="1" si="1"/>
        <v>=TEXT(B15,"#,###")</v>
      </c>
      <c r="D15" s="61" t="str">
        <f>TEXT(B15,"#,###")</f>
        <v/>
      </c>
      <c r="E15" s="62" t="s">
        <v>27</v>
      </c>
    </row>
    <row r="16" spans="1:7" s="58" customFormat="1" ht="39.75" customHeight="1" x14ac:dyDescent="0.3">
      <c r="B16" s="59">
        <v>0</v>
      </c>
      <c r="C16" s="60" t="str">
        <f t="shared" ca="1" si="1"/>
        <v>=TEXT(B16,"#,##0")</v>
      </c>
      <c r="D16" s="61" t="str">
        <f>TEXT(B16,"#,##0")</f>
        <v>0</v>
      </c>
      <c r="E16" s="62" t="s">
        <v>28</v>
      </c>
    </row>
    <row r="17" spans="1:8" s="58" customFormat="1" ht="56.25" customHeight="1" x14ac:dyDescent="0.3">
      <c r="B17" s="59">
        <v>500000</v>
      </c>
      <c r="C17" s="60" t="str">
        <f t="shared" ca="1" si="1"/>
        <v>=TEXT(B17,"00000,000")</v>
      </c>
      <c r="D17" s="61" t="str">
        <f>TEXT(B17,"00000,000")</f>
        <v>00,500,000</v>
      </c>
      <c r="E17" s="62" t="s">
        <v>31</v>
      </c>
      <c r="H17" s="63"/>
    </row>
    <row r="18" spans="1:8" s="58" customFormat="1" ht="37.5" customHeight="1" x14ac:dyDescent="0.3">
      <c r="B18" s="59">
        <v>5000000</v>
      </c>
      <c r="C18" s="60" t="str">
        <f t="shared" ca="1" si="1"/>
        <v>=TEXT(B18,"#,###,")</v>
      </c>
      <c r="D18" s="61" t="str">
        <f>TEXT(B18,"#,###,")</f>
        <v>5,000</v>
      </c>
      <c r="E18" s="62" t="s">
        <v>29</v>
      </c>
    </row>
    <row r="19" spans="1:8" s="58" customFormat="1" ht="55.5" customHeight="1" x14ac:dyDescent="0.3">
      <c r="B19" s="59">
        <v>5000000</v>
      </c>
      <c r="C19" s="60" t="str">
        <f t="shared" ca="1" si="1"/>
        <v>=TEXT(B19,"#,###,,")</v>
      </c>
      <c r="D19" s="61" t="str">
        <f>TEXT(B19,"#,###,,")</f>
        <v>5</v>
      </c>
      <c r="E19" s="62" t="s">
        <v>32</v>
      </c>
    </row>
    <row r="20" spans="1:8" s="58" customFormat="1" ht="30" customHeight="1" x14ac:dyDescent="0.3">
      <c r="B20" s="59">
        <v>10000</v>
      </c>
      <c r="C20" s="60" t="str">
        <f t="shared" ca="1" si="1"/>
        <v>=TEXT(B20,"#,##0 ;△#,##0")</v>
      </c>
      <c r="D20" s="64" t="str">
        <f>TEXT(B20,"#,##0 ;△#,##0")</f>
        <v xml:space="preserve">10,000 </v>
      </c>
      <c r="E20" s="66" t="s">
        <v>33</v>
      </c>
    </row>
    <row r="21" spans="1:8" s="58" customFormat="1" ht="30" customHeight="1" x14ac:dyDescent="0.3">
      <c r="B21" s="59">
        <v>-10000</v>
      </c>
      <c r="C21" s="60" t="str">
        <f t="shared" ca="1" si="1"/>
        <v>=TEXT(B21,"#,##0 ;△#,##0")</v>
      </c>
      <c r="D21" s="64" t="str">
        <f>TEXT(B21,"#,##0 ;△#,##0")</f>
        <v>△10,000</v>
      </c>
      <c r="E21" s="67"/>
    </row>
    <row r="22" spans="1:8" s="12" customFormat="1" x14ac:dyDescent="0.3">
      <c r="B22" s="13"/>
      <c r="C22" s="29"/>
      <c r="D22" s="14"/>
    </row>
    <row r="23" spans="1:8" ht="18" customHeight="1" x14ac:dyDescent="0.3">
      <c r="A23" s="6"/>
      <c r="B23" s="55" t="s">
        <v>62</v>
      </c>
      <c r="D23" s="33"/>
    </row>
    <row r="24" spans="1:8" s="21" customFormat="1" ht="17.25" customHeight="1" x14ac:dyDescent="0.3">
      <c r="B24" s="17" t="s">
        <v>16</v>
      </c>
      <c r="C24" s="18" t="s">
        <v>17</v>
      </c>
      <c r="D24" s="20" t="s">
        <v>4</v>
      </c>
      <c r="E24" s="20" t="s">
        <v>35</v>
      </c>
      <c r="F24" s="20" t="s">
        <v>15</v>
      </c>
    </row>
    <row r="25" spans="1:8" s="15" customFormat="1" ht="49.5" x14ac:dyDescent="0.3">
      <c r="B25" s="31" t="s">
        <v>6</v>
      </c>
      <c r="C25" s="22" t="s">
        <v>20</v>
      </c>
      <c r="D25" s="16">
        <v>10000</v>
      </c>
      <c r="E25" s="41" t="str">
        <f ca="1">_xlfn.FORMULATEXT(F25)</f>
        <v>=TEXT(D25,"#,##0")</v>
      </c>
      <c r="F25" s="42" t="str">
        <f>TEXT(D25,"#,##0")</f>
        <v>10,000</v>
      </c>
    </row>
    <row r="26" spans="1:8" s="15" customFormat="1" ht="33" x14ac:dyDescent="0.3">
      <c r="B26" s="24" t="s">
        <v>5</v>
      </c>
      <c r="C26" s="22" t="s">
        <v>11</v>
      </c>
      <c r="D26" s="16">
        <v>10</v>
      </c>
      <c r="E26" s="41" t="str">
        <f t="shared" ref="E26:E32" ca="1" si="2">_xlfn.FORMULATEXT(F26)</f>
        <v>=TEXT(D26,"000,000_ ")</v>
      </c>
      <c r="F26" s="42" t="str">
        <f>TEXT(D26,"000,000_ ")</f>
        <v xml:space="preserve">000,010 </v>
      </c>
    </row>
    <row r="27" spans="1:8" s="15" customFormat="1" x14ac:dyDescent="0.3">
      <c r="B27" s="68" t="s">
        <v>7</v>
      </c>
      <c r="C27" s="69" t="s">
        <v>10</v>
      </c>
      <c r="D27" s="16">
        <v>110</v>
      </c>
      <c r="E27" s="41" t="str">
        <f ca="1">_xlfn.FORMULATEXT(F27)</f>
        <v>=TEXT(D27,"???,??0.0??")</v>
      </c>
      <c r="F27" s="42" t="str">
        <f>TEXT(D27,"???,??0.0??")</f>
        <v xml:space="preserve">    110.0  </v>
      </c>
      <c r="G27" s="15" t="s">
        <v>81</v>
      </c>
    </row>
    <row r="28" spans="1:8" s="15" customFormat="1" x14ac:dyDescent="0.3">
      <c r="B28" s="68"/>
      <c r="C28" s="69"/>
      <c r="D28" s="16">
        <v>10.532</v>
      </c>
      <c r="E28" s="41" t="str">
        <f t="shared" ca="1" si="2"/>
        <v>=TEXT(D28,"???,??0.0??")</v>
      </c>
      <c r="F28" s="42" t="str">
        <f>TEXT(D28,"???,??0.0??")</f>
        <v xml:space="preserve">     10.532</v>
      </c>
      <c r="G28" s="15" t="s">
        <v>81</v>
      </c>
    </row>
    <row r="29" spans="1:8" s="15" customFormat="1" ht="17.25" x14ac:dyDescent="0.3">
      <c r="B29" s="31" t="s">
        <v>18</v>
      </c>
      <c r="C29" s="22" t="s">
        <v>22</v>
      </c>
      <c r="D29" s="16">
        <v>10000</v>
      </c>
      <c r="E29" s="41" t="str">
        <f t="shared" ca="1" si="2"/>
        <v>=TEXT(D29,"#,##0")</v>
      </c>
      <c r="F29" s="42" t="str">
        <f>TEXT(D29,"#,##0")</f>
        <v>10,000</v>
      </c>
    </row>
    <row r="30" spans="1:8" s="15" customFormat="1" ht="49.5" x14ac:dyDescent="0.3">
      <c r="B30" s="31" t="s">
        <v>19</v>
      </c>
      <c r="C30" s="22" t="s">
        <v>21</v>
      </c>
      <c r="D30" s="16">
        <v>5000</v>
      </c>
      <c r="E30" s="41" t="str">
        <f t="shared" ca="1" si="2"/>
        <v>=TEXT(D30,"###,##0_)")</v>
      </c>
      <c r="F30" s="42" t="str">
        <f>TEXT(D30,"###,##0_)")</f>
        <v xml:space="preserve">5,000 </v>
      </c>
    </row>
    <row r="31" spans="1:8" s="15" customFormat="1" ht="33" x14ac:dyDescent="0.3">
      <c r="B31" s="31" t="s">
        <v>8</v>
      </c>
      <c r="C31" s="22" t="s">
        <v>13</v>
      </c>
      <c r="D31" s="23" t="s">
        <v>34</v>
      </c>
      <c r="E31" s="41" t="str">
        <f t="shared" ca="1" si="2"/>
        <v>=TEXT(D31,"@고객님")</v>
      </c>
      <c r="F31" s="43" t="str">
        <f>TEXT(D31,"@고객님")</f>
        <v>홍길동고객님</v>
      </c>
    </row>
    <row r="32" spans="1:8" s="15" customFormat="1" ht="17.25" x14ac:dyDescent="0.3">
      <c r="B32" s="31" t="s">
        <v>9</v>
      </c>
      <c r="C32" s="22" t="s">
        <v>12</v>
      </c>
      <c r="D32" s="23">
        <v>500</v>
      </c>
      <c r="E32" s="41" t="str">
        <f t="shared" ca="1" si="2"/>
        <v>=TEXT(D32,"*+#")</v>
      </c>
      <c r="F32" s="43" t="str">
        <f>TEXT(D32,"*+#")</f>
        <v>500</v>
      </c>
      <c r="G32" s="15" t="s">
        <v>63</v>
      </c>
    </row>
    <row r="33" spans="1:5" s="21" customFormat="1" ht="17.25" customHeight="1" x14ac:dyDescent="0.3">
      <c r="B33" s="3"/>
      <c r="C33" s="19"/>
    </row>
    <row r="34" spans="1:5" s="21" customFormat="1" ht="18" customHeight="1" x14ac:dyDescent="0.3">
      <c r="B34" s="3"/>
      <c r="C34" s="19"/>
    </row>
    <row r="35" spans="1:5" ht="14.25" customHeight="1" x14ac:dyDescent="0.3">
      <c r="A35" s="6"/>
      <c r="B35" s="5" t="s">
        <v>65</v>
      </c>
      <c r="D35" s="33"/>
    </row>
    <row r="36" spans="1:5" s="3" customFormat="1" ht="17.25" customHeight="1" x14ac:dyDescent="0.3">
      <c r="B36" s="20" t="s">
        <v>41</v>
      </c>
      <c r="C36" s="30" t="s">
        <v>61</v>
      </c>
      <c r="D36" s="20" t="s">
        <v>42</v>
      </c>
      <c r="E36" s="18"/>
    </row>
    <row r="37" spans="1:5" s="15" customFormat="1" ht="17.25" customHeight="1" x14ac:dyDescent="0.3">
      <c r="B37" s="25">
        <v>43621</v>
      </c>
      <c r="C37" s="53" t="str">
        <f ca="1">_xlfn.FORMULATEXT(D37)</f>
        <v>=TEXT(B37,"yyyy")</v>
      </c>
      <c r="D37" s="16" t="str">
        <f>TEXT(B37,"yyyy")</f>
        <v>2019</v>
      </c>
      <c r="E37" s="27" t="s">
        <v>43</v>
      </c>
    </row>
    <row r="38" spans="1:5" s="15" customFormat="1" ht="17.25" customHeight="1" x14ac:dyDescent="0.3">
      <c r="B38" s="25">
        <v>43621</v>
      </c>
      <c r="C38" s="53" t="str">
        <f ca="1">_xlfn.FORMULATEXT(D38)</f>
        <v>=TEXT(B38,"yy")</v>
      </c>
      <c r="D38" s="16" t="str">
        <f>TEXT(B38,"yy")</f>
        <v>19</v>
      </c>
      <c r="E38" s="27" t="s">
        <v>44</v>
      </c>
    </row>
    <row r="39" spans="1:5" s="21" customFormat="1" ht="17.25" customHeight="1" x14ac:dyDescent="0.3">
      <c r="B39" s="25">
        <v>43621</v>
      </c>
      <c r="C39" s="53" t="str">
        <f t="shared" ref="C39:C56" ca="1" si="3">_xlfn.FORMULATEXT(D39)</f>
        <v>=TEXT(B39,"mm")</v>
      </c>
      <c r="D39" s="16" t="str">
        <f>TEXT(B39,"mm")</f>
        <v>06</v>
      </c>
      <c r="E39" s="27" t="s">
        <v>45</v>
      </c>
    </row>
    <row r="40" spans="1:5" s="21" customFormat="1" ht="17.25" customHeight="1" x14ac:dyDescent="0.3">
      <c r="B40" s="25">
        <v>43621</v>
      </c>
      <c r="C40" s="53" t="str">
        <f t="shared" ca="1" si="3"/>
        <v>=TEXT(B40,"m")</v>
      </c>
      <c r="D40" s="16" t="str">
        <f>TEXT(B40,"m")</f>
        <v>6</v>
      </c>
      <c r="E40" s="27" t="s">
        <v>46</v>
      </c>
    </row>
    <row r="41" spans="1:5" s="21" customFormat="1" ht="17.25" customHeight="1" x14ac:dyDescent="0.3">
      <c r="B41" s="25">
        <v>43621</v>
      </c>
      <c r="C41" s="53" t="str">
        <f t="shared" ca="1" si="3"/>
        <v>=TEXT(B41,"mmm")</v>
      </c>
      <c r="D41" s="16" t="str">
        <f>TEXT(B41,"mmm")</f>
        <v>Jun</v>
      </c>
      <c r="E41" s="27" t="s">
        <v>47</v>
      </c>
    </row>
    <row r="42" spans="1:5" s="21" customFormat="1" ht="17.25" customHeight="1" x14ac:dyDescent="0.3">
      <c r="B42" s="25">
        <v>43621</v>
      </c>
      <c r="C42" s="53" t="str">
        <f t="shared" ca="1" si="3"/>
        <v>=TEXT(B42,"mmmm")</v>
      </c>
      <c r="D42" s="16" t="str">
        <f>TEXT(B42,"mmmm")</f>
        <v>June</v>
      </c>
      <c r="E42" s="27" t="s">
        <v>48</v>
      </c>
    </row>
    <row r="43" spans="1:5" s="21" customFormat="1" ht="17.25" customHeight="1" x14ac:dyDescent="0.3">
      <c r="B43" s="25">
        <v>43621</v>
      </c>
      <c r="C43" s="53" t="str">
        <f t="shared" ca="1" si="3"/>
        <v>=TEXT(B43,"mmmmm")</v>
      </c>
      <c r="D43" s="16" t="str">
        <f>TEXT(B43,"mmmmm")</f>
        <v>J</v>
      </c>
      <c r="E43" s="27" t="s">
        <v>49</v>
      </c>
    </row>
    <row r="44" spans="1:5" s="21" customFormat="1" ht="17.25" customHeight="1" x14ac:dyDescent="0.3">
      <c r="B44" s="25">
        <v>43621</v>
      </c>
      <c r="C44" s="53" t="str">
        <f t="shared" ca="1" si="3"/>
        <v>=TEXT(B44,"dd")</v>
      </c>
      <c r="D44" s="16" t="str">
        <f>TEXT(B44,"dd")</f>
        <v>05</v>
      </c>
      <c r="E44" s="27" t="s">
        <v>50</v>
      </c>
    </row>
    <row r="45" spans="1:5" s="21" customFormat="1" ht="17.25" customHeight="1" x14ac:dyDescent="0.3">
      <c r="B45" s="25">
        <v>43621</v>
      </c>
      <c r="C45" s="53" t="str">
        <f t="shared" ca="1" si="3"/>
        <v>=TEXT(B45,"d")</v>
      </c>
      <c r="D45" s="16" t="str">
        <f>TEXT(B45,"d")</f>
        <v>5</v>
      </c>
      <c r="E45" s="27" t="s">
        <v>51</v>
      </c>
    </row>
    <row r="46" spans="1:5" s="21" customFormat="1" ht="17.25" customHeight="1" x14ac:dyDescent="0.3">
      <c r="B46" s="25">
        <v>43621</v>
      </c>
      <c r="C46" s="53" t="str">
        <f t="shared" ca="1" si="3"/>
        <v>=TEXT(B46,"aaa")</v>
      </c>
      <c r="D46" s="16" t="str">
        <f>TEXT(B46,"aaa")</f>
        <v>수</v>
      </c>
      <c r="E46" s="27" t="s">
        <v>52</v>
      </c>
    </row>
    <row r="47" spans="1:5" s="21" customFormat="1" ht="17.25" customHeight="1" x14ac:dyDescent="0.3">
      <c r="B47" s="25">
        <v>43621</v>
      </c>
      <c r="C47" s="53" t="str">
        <f t="shared" ca="1" si="3"/>
        <v>=TEXT(B47,"aaaa")</v>
      </c>
      <c r="D47" s="16" t="str">
        <f>TEXT(B47,"aaaa")</f>
        <v>수요일</v>
      </c>
      <c r="E47" s="27" t="s">
        <v>53</v>
      </c>
    </row>
    <row r="48" spans="1:5" s="15" customFormat="1" ht="17.25" customHeight="1" x14ac:dyDescent="0.3">
      <c r="B48" s="26">
        <v>0.37855324074074076</v>
      </c>
      <c r="C48" s="54" t="str">
        <f t="shared" ca="1" si="3"/>
        <v>=TEXT(B48,"hh")</v>
      </c>
      <c r="D48" s="52" t="str">
        <f>TEXT(B48,"hh")</f>
        <v>09</v>
      </c>
      <c r="E48" s="28" t="s">
        <v>54</v>
      </c>
    </row>
    <row r="49" spans="1:5" s="15" customFormat="1" ht="17.25" customHeight="1" x14ac:dyDescent="0.3">
      <c r="B49" s="26">
        <v>0.37855324074074076</v>
      </c>
      <c r="C49" s="54" t="str">
        <f t="shared" ca="1" si="3"/>
        <v>=TEXT(B49,"h")</v>
      </c>
      <c r="D49" s="52" t="str">
        <f>TEXT(B49,"h")</f>
        <v>9</v>
      </c>
      <c r="E49" s="28" t="s">
        <v>55</v>
      </c>
    </row>
    <row r="50" spans="1:5" s="15" customFormat="1" ht="17.25" customHeight="1" x14ac:dyDescent="0.3">
      <c r="B50" s="26">
        <v>0.37855324074074076</v>
      </c>
      <c r="C50" s="54" t="str">
        <f t="shared" ca="1" si="3"/>
        <v>=TEXT(B50,"mm:ss")</v>
      </c>
      <c r="D50" s="52" t="str">
        <f>TEXT(B50,"mm:ss")</f>
        <v>05:07</v>
      </c>
      <c r="E50" s="28" t="s">
        <v>23</v>
      </c>
    </row>
    <row r="51" spans="1:5" s="21" customFormat="1" ht="17.25" customHeight="1" x14ac:dyDescent="0.3">
      <c r="B51" s="26">
        <v>0.37855324074074076</v>
      </c>
      <c r="C51" s="54" t="str">
        <f t="shared" ca="1" si="3"/>
        <v>=TEXT(B51,"m:ss")</v>
      </c>
      <c r="D51" s="52" t="str">
        <f>TEXT(B51,"m:ss")</f>
        <v>5:07</v>
      </c>
      <c r="E51" s="28" t="s">
        <v>24</v>
      </c>
    </row>
    <row r="52" spans="1:5" s="21" customFormat="1" ht="17.25" customHeight="1" x14ac:dyDescent="0.3">
      <c r="B52" s="26">
        <v>0.37855324074074076</v>
      </c>
      <c r="C52" s="54" t="str">
        <f t="shared" ca="1" si="3"/>
        <v>=TEXT(B52,"ss")</v>
      </c>
      <c r="D52" s="52" t="str">
        <f>TEXT(B52,"ss")</f>
        <v>07</v>
      </c>
      <c r="E52" s="28" t="s">
        <v>56</v>
      </c>
    </row>
    <row r="53" spans="1:5" s="21" customFormat="1" ht="17.25" customHeight="1" x14ac:dyDescent="0.3">
      <c r="B53" s="26">
        <v>0.37855324074074076</v>
      </c>
      <c r="C53" s="54" t="str">
        <f t="shared" ca="1" si="3"/>
        <v>=TEXT(B53,"s")</v>
      </c>
      <c r="D53" s="52" t="str">
        <f>TEXT(B53,"s")</f>
        <v>7</v>
      </c>
      <c r="E53" s="28" t="s">
        <v>25</v>
      </c>
    </row>
    <row r="54" spans="1:5" s="21" customFormat="1" ht="17.25" customHeight="1" x14ac:dyDescent="0.3">
      <c r="B54" s="26">
        <v>0.37855324074074076</v>
      </c>
      <c r="C54" s="54" t="str">
        <f t="shared" ca="1" si="3"/>
        <v>=TEXT(B54,"hh:mm AM/PM")</v>
      </c>
      <c r="D54" s="52" t="str">
        <f>TEXT(B54,"hh:mm AM/PM")</f>
        <v>09:05 AM</v>
      </c>
      <c r="E54" s="28" t="s">
        <v>57</v>
      </c>
    </row>
    <row r="55" spans="1:5" s="21" customFormat="1" ht="17.25" customHeight="1" x14ac:dyDescent="0.3">
      <c r="B55" s="26">
        <v>0.37855324074074076</v>
      </c>
      <c r="C55" s="54" t="str">
        <f t="shared" ca="1" si="3"/>
        <v>=TEXT(B55,"hh:mm A/P")</v>
      </c>
      <c r="D55" s="52" t="str">
        <f>TEXT(B55,"hh:mm A/P")</f>
        <v>09:05 A</v>
      </c>
      <c r="E55" s="28" t="s">
        <v>58</v>
      </c>
    </row>
    <row r="56" spans="1:5" s="21" customFormat="1" ht="17.25" customHeight="1" x14ac:dyDescent="0.3">
      <c r="B56" s="26">
        <v>0.37855324074074076</v>
      </c>
      <c r="C56" s="54" t="str">
        <f t="shared" ca="1" si="3"/>
        <v>=TEXT(B56,"[$-ko-KR]AM/PM hh:mm")</v>
      </c>
      <c r="D56" s="52" t="str">
        <f>TEXT(B56,"[$-ko-KR]AM/PM hh:mm")</f>
        <v>오전 09:05</v>
      </c>
      <c r="E56" s="28" t="s">
        <v>59</v>
      </c>
    </row>
    <row r="57" spans="1:5" s="21" customFormat="1" ht="17.25" customHeight="1" x14ac:dyDescent="0.3">
      <c r="E57" s="19"/>
    </row>
    <row r="58" spans="1:5" s="21" customFormat="1" ht="17.25" customHeight="1" x14ac:dyDescent="0.3">
      <c r="E58" s="19"/>
    </row>
    <row r="59" spans="1:5" ht="14.25" customHeight="1" x14ac:dyDescent="0.3">
      <c r="A59" s="6"/>
      <c r="B59" s="5" t="s">
        <v>82</v>
      </c>
      <c r="D59" s="33"/>
    </row>
    <row r="60" spans="1:5" s="3" customFormat="1" ht="18.75" customHeight="1" x14ac:dyDescent="0.3">
      <c r="B60" s="20" t="s">
        <v>41</v>
      </c>
      <c r="C60" s="30" t="s">
        <v>3</v>
      </c>
      <c r="D60" s="20" t="s">
        <v>42</v>
      </c>
      <c r="E60" s="18"/>
    </row>
    <row r="61" spans="1:5" s="15" customFormat="1" x14ac:dyDescent="0.3">
      <c r="B61" s="16">
        <v>0.5</v>
      </c>
      <c r="C61" s="53" t="str">
        <f ca="1">_xlfn.FORMULATEXT(D61)</f>
        <v>=TEXT(B61,"# ?/?")</v>
      </c>
      <c r="D61" s="16" t="str">
        <f>TEXT(B61,"# ?/?")</f>
        <v xml:space="preserve"> 1/2</v>
      </c>
      <c r="E61" s="27" t="s">
        <v>66</v>
      </c>
    </row>
    <row r="62" spans="1:5" s="15" customFormat="1" x14ac:dyDescent="0.3">
      <c r="B62" s="16">
        <v>4.2</v>
      </c>
      <c r="C62" s="53" t="str">
        <f ca="1">_xlfn.FORMULATEXT(D62)</f>
        <v>=TEXT(B62,"# ?/?")</v>
      </c>
      <c r="D62" s="16" t="str">
        <f>TEXT(B62,"# ?/?")</f>
        <v>4 1/5</v>
      </c>
      <c r="E62" s="27" t="s">
        <v>66</v>
      </c>
    </row>
    <row r="63" spans="1:5" s="15" customFormat="1" x14ac:dyDescent="0.3">
      <c r="B63" s="16">
        <v>0.3</v>
      </c>
      <c r="C63" s="53" t="str">
        <f ca="1">_xlfn.FORMULATEXT(D63)</f>
        <v>=TEXT(B63,"# ??/??")</v>
      </c>
      <c r="D63" s="16" t="str">
        <f>TEXT(B63,"# ??/??")</f>
        <v xml:space="preserve">  3/10</v>
      </c>
      <c r="E63" s="27" t="s">
        <v>68</v>
      </c>
    </row>
    <row r="64" spans="1:5" s="15" customFormat="1" x14ac:dyDescent="0.3">
      <c r="B64" s="16">
        <v>3.1415899999999999</v>
      </c>
      <c r="C64" s="53" t="str">
        <f ca="1">_xlfn.FORMULATEXT(D64)</f>
        <v>=TEXT(B64,"# ???/???")</v>
      </c>
      <c r="D64" s="16" t="str">
        <f>TEXT(B64,"# ???/???")</f>
        <v>3  16/113</v>
      </c>
      <c r="E64" s="27" t="s">
        <v>70</v>
      </c>
    </row>
    <row r="65" spans="1:6" s="15" customFormat="1" x14ac:dyDescent="0.3">
      <c r="B65" s="16">
        <v>0.5</v>
      </c>
      <c r="C65" s="53" t="str">
        <f t="shared" ref="C65:C69" ca="1" si="4">_xlfn.FORMULATEXT(D65)</f>
        <v>=TEXT(B65,"# ?/2")</v>
      </c>
      <c r="D65" s="16" t="str">
        <f>TEXT(B65,"# ?/2")</f>
        <v xml:space="preserve"> 1/2</v>
      </c>
      <c r="E65" s="27" t="s">
        <v>71</v>
      </c>
    </row>
    <row r="66" spans="1:6" s="15" customFormat="1" x14ac:dyDescent="0.3">
      <c r="B66" s="16">
        <v>0.5</v>
      </c>
      <c r="C66" s="53" t="str">
        <f t="shared" ca="1" si="4"/>
        <v>=TEXT(B66,"# ?/4")</v>
      </c>
      <c r="D66" s="16" t="str">
        <f t="shared" ref="D66" si="5">TEXT(B66,"# ?/4")</f>
        <v xml:space="preserve"> 2/4</v>
      </c>
      <c r="E66" s="27" t="s">
        <v>67</v>
      </c>
    </row>
    <row r="67" spans="1:6" s="15" customFormat="1" x14ac:dyDescent="0.3">
      <c r="B67" s="16">
        <v>0.5</v>
      </c>
      <c r="C67" s="53" t="str">
        <f t="shared" ca="1" si="4"/>
        <v>=TEXT(B67,"# ?/8")</v>
      </c>
      <c r="D67" s="16" t="str">
        <f>TEXT(B67,"# ?/8")</f>
        <v xml:space="preserve"> 4/8</v>
      </c>
      <c r="E67" s="27" t="s">
        <v>72</v>
      </c>
    </row>
    <row r="68" spans="1:6" s="15" customFormat="1" x14ac:dyDescent="0.3">
      <c r="B68" s="16">
        <v>0.5</v>
      </c>
      <c r="C68" s="53" t="str">
        <f t="shared" ca="1" si="4"/>
        <v>=TEXT(B68,"# ?/16")</v>
      </c>
      <c r="D68" s="16" t="str">
        <f>TEXT(B68,"# ?/16")</f>
        <v xml:space="preserve"> 8/16</v>
      </c>
      <c r="E68" s="27" t="s">
        <v>73</v>
      </c>
    </row>
    <row r="69" spans="1:6" s="15" customFormat="1" x14ac:dyDescent="0.3">
      <c r="B69" s="16">
        <v>0.5</v>
      </c>
      <c r="C69" s="53" t="str">
        <f t="shared" ca="1" si="4"/>
        <v>=TEXT(B69,"# ?/10")</v>
      </c>
      <c r="D69" s="16" t="str">
        <f>TEXT(B69,"# ?/10")</f>
        <v xml:space="preserve"> 5/10</v>
      </c>
      <c r="E69" s="27" t="s">
        <v>67</v>
      </c>
    </row>
    <row r="70" spans="1:6" s="15" customFormat="1" x14ac:dyDescent="0.3">
      <c r="B70" s="16">
        <v>0.5</v>
      </c>
      <c r="C70" s="53" t="str">
        <f ca="1">_xlfn.FORMULATEXT(D70)</f>
        <v>=TEXT(B70,"# ?/100")</v>
      </c>
      <c r="D70" s="16" t="str">
        <f>TEXT(B70,"# ?/100")</f>
        <v xml:space="preserve"> 50/100</v>
      </c>
      <c r="E70" s="27" t="s">
        <v>69</v>
      </c>
    </row>
    <row r="71" spans="1:6" s="21" customFormat="1" ht="17.25" customHeight="1" x14ac:dyDescent="0.3">
      <c r="B71" s="3"/>
      <c r="C71" s="19"/>
    </row>
    <row r="72" spans="1:6" s="21" customFormat="1" ht="17.25" customHeight="1" x14ac:dyDescent="0.3">
      <c r="B72" s="3"/>
      <c r="C72" s="19"/>
    </row>
    <row r="73" spans="1:6" ht="14.25" customHeight="1" x14ac:dyDescent="0.3">
      <c r="A73" s="6"/>
      <c r="B73" s="5" t="s">
        <v>76</v>
      </c>
      <c r="D73" s="33"/>
    </row>
    <row r="74" spans="1:6" s="3" customFormat="1" ht="18.75" customHeight="1" x14ac:dyDescent="0.3">
      <c r="B74" s="20" t="s">
        <v>41</v>
      </c>
      <c r="C74" s="30" t="s">
        <v>3</v>
      </c>
      <c r="D74" s="20" t="s">
        <v>42</v>
      </c>
      <c r="E74" s="18"/>
    </row>
    <row r="75" spans="1:6" s="15" customFormat="1" ht="18.75" customHeight="1" x14ac:dyDescent="0.3">
      <c r="B75" s="57">
        <v>9905011231346</v>
      </c>
      <c r="C75" s="53" t="str">
        <f ca="1">_xlfn.FORMULATEXT(D75)</f>
        <v>=TEXT(B75,"000000-0000000")</v>
      </c>
      <c r="D75" s="16" t="str">
        <f>TEXT(B75,"000000-0000000")</f>
        <v>990501-1231346</v>
      </c>
      <c r="E75" s="27" t="s">
        <v>77</v>
      </c>
    </row>
    <row r="76" spans="1:6" s="15" customFormat="1" ht="18.75" customHeight="1" x14ac:dyDescent="0.3">
      <c r="B76" s="16">
        <v>3500</v>
      </c>
      <c r="C76" s="53" t="str">
        <f ca="1">_xlfn.FORMULATEXT(D76)</f>
        <v>=TEXT(B76,"[DBNum4][$-ko-KR]G/표준")</v>
      </c>
      <c r="D76" s="16" t="str">
        <f>TEXT(B76,"[DBNum4][$-ko-KR]G/표준")</f>
        <v>삼천오백</v>
      </c>
      <c r="E76" s="27" t="s">
        <v>80</v>
      </c>
    </row>
    <row r="77" spans="1:6" s="15" customFormat="1" ht="18.75" customHeight="1" x14ac:dyDescent="0.3">
      <c r="B77" s="16">
        <v>3500</v>
      </c>
      <c r="C77" s="53" t="str">
        <f ca="1">_xlfn.FORMULATEXT(D77)</f>
        <v>=TEXT(B77,"[DBNum1][$-ko-KR]G/표준")</v>
      </c>
      <c r="D77" s="16" t="str">
        <f>TEXT(B77,"[DBNum1][$-ko-KR]G/표준")</f>
        <v>三千五百</v>
      </c>
      <c r="E77" s="27" t="s">
        <v>78</v>
      </c>
    </row>
    <row r="78" spans="1:6" s="15" customFormat="1" ht="18.75" customHeight="1" x14ac:dyDescent="0.3">
      <c r="B78" s="16">
        <v>3500</v>
      </c>
      <c r="C78" s="53" t="str">
        <f ca="1">_xlfn.FORMULATEXT(D78)</f>
        <v>=TEXT(B78,"[DBNum2][$-ko-KR]G/표준")</v>
      </c>
      <c r="D78" s="16" t="str">
        <f>TEXT(B78,"[DBNum2][$-ko-KR]G/표준")</f>
        <v>參阡伍百</v>
      </c>
      <c r="E78" s="27" t="s">
        <v>79</v>
      </c>
    </row>
    <row r="79" spans="1:6" s="21" customFormat="1" ht="17.25" customHeight="1" x14ac:dyDescent="0.3">
      <c r="B79" s="3"/>
      <c r="C79" s="19"/>
    </row>
    <row r="80" spans="1:6" x14ac:dyDescent="0.3">
      <c r="F80" s="1"/>
    </row>
    <row r="81" spans="1:6" x14ac:dyDescent="0.3">
      <c r="F81" s="1"/>
    </row>
    <row r="82" spans="1:6" x14ac:dyDescent="0.3">
      <c r="A82" s="8" t="s">
        <v>2</v>
      </c>
      <c r="B82" s="9"/>
      <c r="D82" s="34"/>
    </row>
    <row r="83" spans="1:6" x14ac:dyDescent="0.3">
      <c r="A83" s="65" t="s">
        <v>1</v>
      </c>
      <c r="B83" s="65"/>
      <c r="C83" s="65"/>
      <c r="D83" s="35"/>
    </row>
    <row r="84" spans="1:6" x14ac:dyDescent="0.3">
      <c r="A84" s="10" t="s">
        <v>0</v>
      </c>
      <c r="B84" s="9"/>
      <c r="D84" s="34"/>
    </row>
    <row r="85" spans="1:6" x14ac:dyDescent="0.3">
      <c r="D85" s="33"/>
    </row>
  </sheetData>
  <mergeCells count="4">
    <mergeCell ref="A83:C83"/>
    <mergeCell ref="E20:E21"/>
    <mergeCell ref="B27:B28"/>
    <mergeCell ref="C27:C28"/>
  </mergeCells>
  <phoneticPr fontId="1" type="noConversion"/>
  <hyperlinks>
    <hyperlink ref="A83" r:id="rId1"/>
  </hyperlinks>
  <pageMargins left="0.7" right="0.7" top="0.75" bottom="0.75" header="0.3" footer="0.3"/>
  <pageSetup paperSize="9" orientation="portrait" verticalDpi="300" r:id="rId2"/>
  <ignoredErrors>
    <ignoredError sqref="B26" numberStoredAsText="1"/>
    <ignoredError sqref="D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2019-06-26T15:32:21Z</dcterms:modified>
</cp:coreProperties>
</file>