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73F6313-E634-45AE-AD1F-571B481B8C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9" r:id="rId1"/>
    <sheet name="함수사용법-실무용보정" sheetId="33" r:id="rId2"/>
    <sheet name="Microsoft사 홈페이지 예제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5" l="1"/>
  <c r="C16" i="35" s="1"/>
  <c r="C31" i="29" l="1"/>
  <c r="C15" i="29"/>
  <c r="C30" i="33"/>
  <c r="C29" i="33"/>
  <c r="C28" i="33"/>
  <c r="C27" i="33"/>
  <c r="C26" i="33"/>
  <c r="D26" i="33" s="1"/>
  <c r="C14" i="33"/>
  <c r="C13" i="33"/>
  <c r="C12" i="33"/>
  <c r="C11" i="33"/>
  <c r="D11" i="33" s="1"/>
  <c r="C30" i="29"/>
  <c r="C29" i="29"/>
  <c r="C28" i="29"/>
  <c r="C27" i="29"/>
  <c r="C26" i="29"/>
  <c r="D26" i="29" s="1"/>
  <c r="C14" i="29"/>
  <c r="C13" i="29"/>
  <c r="C12" i="29"/>
  <c r="C11" i="29"/>
  <c r="D11" i="29" s="1"/>
  <c r="F13" i="33"/>
  <c r="F29" i="29"/>
  <c r="F14" i="29"/>
  <c r="F11" i="33"/>
  <c r="F27" i="29"/>
  <c r="F12" i="29"/>
  <c r="F14" i="33"/>
  <c r="F30" i="29"/>
  <c r="F30" i="33"/>
  <c r="F15" i="29"/>
  <c r="F31" i="33"/>
  <c r="F28" i="33"/>
  <c r="F31" i="29"/>
  <c r="F26" i="33"/>
  <c r="F13" i="29"/>
  <c r="F11" i="29"/>
  <c r="F29" i="33"/>
  <c r="F26" i="29"/>
  <c r="F27" i="33"/>
  <c r="F12" i="33"/>
  <c r="F28" i="29"/>
  <c r="F15" i="33"/>
  <c r="E11" i="33" l="1"/>
  <c r="D12" i="33"/>
  <c r="E26" i="33"/>
  <c r="D27" i="33"/>
  <c r="D27" i="29"/>
  <c r="E26" i="29"/>
  <c r="E11" i="29"/>
  <c r="D12" i="29"/>
  <c r="E27" i="33" l="1"/>
  <c r="D28" i="33"/>
  <c r="D13" i="33"/>
  <c r="E12" i="33"/>
  <c r="D13" i="29"/>
  <c r="E12" i="29"/>
  <c r="E27" i="29"/>
  <c r="D28" i="29"/>
  <c r="D29" i="33" l="1"/>
  <c r="E28" i="33"/>
  <c r="E13" i="33"/>
  <c r="D14" i="33"/>
  <c r="D29" i="29"/>
  <c r="E28" i="29"/>
  <c r="E13" i="29"/>
  <c r="D14" i="29"/>
  <c r="E29" i="33" l="1"/>
  <c r="D30" i="33"/>
  <c r="C15" i="33"/>
  <c r="D15" i="33" s="1"/>
  <c r="E15" i="33" s="1"/>
  <c r="E14" i="33"/>
  <c r="D15" i="29"/>
  <c r="E15" i="29" s="1"/>
  <c r="E14" i="29"/>
  <c r="E29" i="29"/>
  <c r="D30" i="29"/>
  <c r="C31" i="33" l="1"/>
  <c r="D31" i="33" s="1"/>
  <c r="E31" i="33" s="1"/>
  <c r="E30" i="33"/>
  <c r="D31" i="29"/>
  <c r="E31" i="29" s="1"/>
  <c r="E30" i="29"/>
</calcChain>
</file>

<file path=xl/sharedStrings.xml><?xml version="1.0" encoding="utf-8"?>
<sst xmlns="http://schemas.openxmlformats.org/spreadsheetml/2006/main" count="96" uniqueCount="47">
  <si>
    <t>©https://xlworks.net</t>
    <phoneticPr fontId="1" type="noConversion"/>
  </si>
  <si>
    <t>cost</t>
    <phoneticPr fontId="1" type="noConversion"/>
  </si>
  <si>
    <t>salvage</t>
    <phoneticPr fontId="1" type="noConversion"/>
  </si>
  <si>
    <t>잔존가치</t>
    <phoneticPr fontId="1" type="noConversion"/>
  </si>
  <si>
    <t>month</t>
    <phoneticPr fontId="1" type="noConversion"/>
  </si>
  <si>
    <t xml:space="preserve">* 상각율=1-(잔존가치/취득가액)^(1/내용연수) </t>
    <phoneticPr fontId="1" type="noConversion"/>
  </si>
  <si>
    <t>https://xlworks.net/excel-function-db/</t>
    <phoneticPr fontId="1" type="noConversion"/>
  </si>
  <si>
    <t>첫 해의 개월 수</t>
    <phoneticPr fontId="1" type="noConversion"/>
  </si>
  <si>
    <t>엑셀 DB 함수 - 정률법으로 감가상각비 계산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</si>
  <si>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</si>
  <si>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취득원가</t>
    <phoneticPr fontId="1" type="noConversion"/>
  </si>
  <si>
    <t>내용연수</t>
    <phoneticPr fontId="1" type="noConversion"/>
  </si>
  <si>
    <t>life</t>
    <phoneticPr fontId="1" type="noConversion"/>
  </si>
  <si>
    <t>1) 연초에 자산을 취득한 경우 감가상각비 구하기</t>
    <phoneticPr fontId="1" type="noConversion"/>
  </si>
  <si>
    <t>연도별 자산의 감가상각비</t>
    <phoneticPr fontId="1" type="noConversion"/>
  </si>
  <si>
    <t>period(기간)</t>
    <phoneticPr fontId="1" type="noConversion"/>
  </si>
  <si>
    <t>감가상각비</t>
    <phoneticPr fontId="1" type="noConversion"/>
  </si>
  <si>
    <t>2) 연중에 자산을 취득한 경우 감가상각비 구하기</t>
    <phoneticPr fontId="1" type="noConversion"/>
  </si>
  <si>
    <t>감가상각누계액</t>
    <phoneticPr fontId="1" type="noConversion"/>
  </si>
  <si>
    <t>미상각잔액</t>
    <phoneticPr fontId="1" type="noConversion"/>
  </si>
  <si>
    <t>DB 함수 사용시 주의 사항</t>
    <phoneticPr fontId="1" type="noConversion"/>
  </si>
  <si>
    <t>* 상각율은 소수점 이하 세 자리로 반올림된다. 
* 주의 : 우리나라의 경우 법인세법 시행규칙에 의해 내용 연수에 따라 상각율이 정해져 있다. DB 함수와 상각비가 달라질 수 있으므로 이 경우 회사의 회계기준을 확인하여 별도의 수식을 만들어서 상각비를 계산해야 한다.
상각율 예)5년 : 0.451, 6년 : 0.394
https://txsi.hometax.go.kr/docs/customer/form/lawin_main.jsp?keyword=09&amp;gubun=1&amp;field_cd=&amp;div_sno=&amp;cod_a=&amp;table=specialForm</t>
    <phoneticPr fontId="1" type="noConversion"/>
  </si>
  <si>
    <t>데이터</t>
  </si>
  <si>
    <t>설명</t>
  </si>
  <si>
    <t>취득 가치입니다.</t>
  </si>
  <si>
    <t>잔존 가치입니다.</t>
  </si>
  <si>
    <t>내용 연수입니다.</t>
  </si>
  <si>
    <t>수식</t>
  </si>
  <si>
    <t>결과</t>
  </si>
  <si>
    <t>7개월만 대상으로 한 첫 해의 감가 상각입니다.</t>
  </si>
  <si>
    <t>둘째 해의 감가 상각입니다.</t>
  </si>
  <si>
    <t>셋째 해의 감가 상각입니다.</t>
  </si>
  <si>
    <t>넷째 해의 감가 상각입니다.</t>
  </si>
  <si>
    <t>다섯째 해의 감가 상각입니다.</t>
  </si>
  <si>
    <t>여섯째 해의 감가 상각입니다.</t>
  </si>
  <si>
    <t>5개월만 대상으로 한 일곱째 해의 감가 상각입니다.</t>
  </si>
  <si>
    <t>=DB(A2,A3,A4,1,7)</t>
    <phoneticPr fontId="1" type="noConversion"/>
  </si>
  <si>
    <t>=DB(A2,A3,A4,2,7)</t>
    <phoneticPr fontId="1" type="noConversion"/>
  </si>
  <si>
    <t>=DB(A2,A3,A4,3,7)</t>
    <phoneticPr fontId="1" type="noConversion"/>
  </si>
  <si>
    <t>=DB(A2,A3,A4,4,7)</t>
    <phoneticPr fontId="1" type="noConversion"/>
  </si>
  <si>
    <t>=10:10DB(A2,A3,A4,5,7)</t>
    <phoneticPr fontId="1" type="noConversion"/>
  </si>
  <si>
    <t>=DB(A2,A3,A4,6,7)</t>
    <phoneticPr fontId="1" type="noConversion"/>
  </si>
  <si>
    <t>=DB(A2,A3,A4,7,7)</t>
    <phoneticPr fontId="1" type="noConversion"/>
  </si>
  <si>
    <t>&lt;= 감가상각누계액</t>
    <phoneticPr fontId="1" type="noConversion"/>
  </si>
  <si>
    <t>&lt;= 미상각잔액 : 잔존가치보다 많음</t>
    <phoneticPr fontId="1" type="noConversion"/>
  </si>
  <si>
    <t>출처</t>
    <phoneticPr fontId="1" type="noConversion"/>
  </si>
  <si>
    <t>https://support.microsoft.com/ko-kr/office/db-%ED%95%A8%EC%88%98-354e7d28-5f93-4ff1-8a52-eb4ee549d9d7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</si>
</sst>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41" formatCode="_-* #,##0_-;\-* #,##0_-;_-* &quot;-&quot;_-;_-@_-"/>
    <numFmt numFmtId="176" formatCode="#,##0_ ;[Red]\-#,##0\ "/>
    <numFmt numFmtId="177" formatCode="_-* #,##0.000_-;\-* #,##0.000_-;_-* &quot;-&quot;???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62">
    <xf numFmtId="0" fontId="0" fillId="0" borderId="0" xfId="0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0" fontId="11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top"/>
    </xf>
    <xf numFmtId="41" fontId="9" fillId="0" borderId="1" xfId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41" fontId="9" fillId="0" borderId="0" xfId="1" applyFont="1" applyFill="1" applyBorder="1" applyAlignment="1">
      <alignment vertical="top" wrapText="1"/>
    </xf>
    <xf numFmtId="0" fontId="6" fillId="0" borderId="0" xfId="0" applyFont="1" applyBorder="1">
      <alignment vertical="center"/>
    </xf>
    <xf numFmtId="6" fontId="0" fillId="0" borderId="0" xfId="0" quotePrefix="1" applyNumberFormat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vertical="top" wrapText="1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41" fontId="0" fillId="0" borderId="0" xfId="1" applyFont="1" applyBorder="1">
      <alignment vertical="center"/>
    </xf>
    <xf numFmtId="176" fontId="6" fillId="0" borderId="0" xfId="0" applyNumberFormat="1" applyFont="1" applyFill="1">
      <alignment vertical="center"/>
    </xf>
    <xf numFmtId="41" fontId="6" fillId="2" borderId="1" xfId="1" applyFont="1" applyFill="1" applyBorder="1" applyAlignment="1">
      <alignment horizontal="center" vertical="center"/>
    </xf>
    <xf numFmtId="177" fontId="6" fillId="0" borderId="0" xfId="0" applyNumberFormat="1" applyFont="1" applyFill="1">
      <alignment vertical="center"/>
    </xf>
    <xf numFmtId="6" fontId="6" fillId="0" borderId="0" xfId="0" applyNumberFormat="1" applyFont="1" applyFill="1">
      <alignment vertical="center"/>
    </xf>
    <xf numFmtId="41" fontId="6" fillId="2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1" fontId="13" fillId="2" borderId="4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 wrapText="1"/>
    </xf>
    <xf numFmtId="176" fontId="9" fillId="0" borderId="6" xfId="1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 vertical="top" wrapText="1"/>
    </xf>
    <xf numFmtId="176" fontId="9" fillId="0" borderId="8" xfId="1" applyNumberFormat="1" applyFont="1" applyFill="1" applyBorder="1" applyAlignment="1">
      <alignment vertical="top" wrapText="1"/>
    </xf>
    <xf numFmtId="41" fontId="9" fillId="0" borderId="2" xfId="1" applyFont="1" applyFill="1" applyBorder="1" applyAlignment="1">
      <alignment vertical="top" wrapText="1"/>
    </xf>
    <xf numFmtId="41" fontId="9" fillId="0" borderId="6" xfId="1" applyFont="1" applyFill="1" applyBorder="1" applyAlignment="1">
      <alignment vertical="top" wrapText="1"/>
    </xf>
    <xf numFmtId="41" fontId="9" fillId="0" borderId="8" xfId="1" applyFont="1" applyFill="1" applyBorder="1" applyAlignment="1">
      <alignment vertical="top" wrapText="1"/>
    </xf>
    <xf numFmtId="6" fontId="0" fillId="0" borderId="0" xfId="0" applyNumberFormat="1">
      <alignment vertical="center"/>
    </xf>
    <xf numFmtId="6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6" fontId="15" fillId="0" borderId="0" xfId="0" applyNumberFormat="1" applyFont="1">
      <alignment vertical="center"/>
    </xf>
    <xf numFmtId="0" fontId="9" fillId="3" borderId="7" xfId="0" applyFont="1" applyFill="1" applyBorder="1" applyAlignment="1">
      <alignment horizontal="right" vertical="top" wrapText="1"/>
    </xf>
    <xf numFmtId="176" fontId="9" fillId="3" borderId="8" xfId="1" applyNumberFormat="1" applyFont="1" applyFill="1" applyBorder="1" applyAlignment="1">
      <alignment vertical="top" wrapText="1"/>
    </xf>
    <xf numFmtId="176" fontId="9" fillId="3" borderId="2" xfId="1" applyNumberFormat="1" applyFont="1" applyFill="1" applyBorder="1" applyAlignment="1">
      <alignment vertical="top" wrapText="1"/>
    </xf>
    <xf numFmtId="176" fontId="9" fillId="3" borderId="1" xfId="1" applyNumberFormat="1" applyFont="1" applyFill="1" applyBorder="1" applyAlignment="1">
      <alignment vertical="top" wrapText="1"/>
    </xf>
    <xf numFmtId="0" fontId="6" fillId="3" borderId="0" xfId="0" applyFont="1" applyFill="1">
      <alignment vertical="center"/>
    </xf>
    <xf numFmtId="41" fontId="9" fillId="3" borderId="8" xfId="1" applyFont="1" applyFill="1" applyBorder="1" applyAlignment="1">
      <alignment vertical="top" wrapText="1"/>
    </xf>
    <xf numFmtId="41" fontId="9" fillId="3" borderId="2" xfId="1" applyFont="1" applyFill="1" applyBorder="1" applyAlignment="1">
      <alignment vertical="top" wrapText="1"/>
    </xf>
    <xf numFmtId="41" fontId="9" fillId="3" borderId="1" xfId="1" applyFont="1" applyFill="1" applyBorder="1" applyAlignment="1">
      <alignment vertical="top" wrapText="1"/>
    </xf>
    <xf numFmtId="41" fontId="0" fillId="3" borderId="1" xfId="1" applyFont="1" applyFill="1" applyBorder="1">
      <alignment vertical="center"/>
    </xf>
    <xf numFmtId="0" fontId="0" fillId="0" borderId="0" xfId="0" applyAlignment="1">
      <alignment horizontal="left" vertical="top" wrapText="1"/>
    </xf>
    <xf numFmtId="0" fontId="10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db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xlworks.net/excel-function-db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50F5-0EB9-4C26-8D4C-7FBA6F6861A2}">
  <dimension ref="A1:J4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25" style="1" customWidth="1"/>
    <col min="3" max="3" width="11.75" style="1" customWidth="1"/>
    <col min="4" max="4" width="12.875" style="1" customWidth="1"/>
    <col min="5" max="5" width="11.375" style="1" customWidth="1"/>
    <col min="6" max="6" width="35.25" bestFit="1" customWidth="1"/>
    <col min="7" max="7" width="13.625" bestFit="1" customWidth="1"/>
  </cols>
  <sheetData>
    <row r="1" spans="1:10" ht="26.25" x14ac:dyDescent="0.3">
      <c r="A1" s="3" t="s">
        <v>8</v>
      </c>
    </row>
    <row r="2" spans="1:10" s="10" customFormat="1" x14ac:dyDescent="0.3">
      <c r="A2" s="9"/>
      <c r="B2" s="11"/>
      <c r="C2" s="11"/>
      <c r="D2" s="11"/>
      <c r="E2" s="11"/>
      <c r="F2" s="11"/>
      <c r="G2" s="11"/>
    </row>
    <row r="3" spans="1:10" s="10" customFormat="1" ht="17.25" x14ac:dyDescent="0.3">
      <c r="A3" s="9"/>
      <c r="B3" s="19" t="s">
        <v>13</v>
      </c>
      <c r="F3" s="11"/>
      <c r="G3" s="11"/>
    </row>
    <row r="4" spans="1:10" s="5" customFormat="1" x14ac:dyDescent="0.3">
      <c r="A4" s="4"/>
      <c r="B4" s="26" t="s">
        <v>10</v>
      </c>
      <c r="C4" s="2">
        <v>1000000</v>
      </c>
      <c r="D4" s="24" t="s">
        <v>1</v>
      </c>
      <c r="E4" s="30"/>
      <c r="G4" s="14"/>
    </row>
    <row r="5" spans="1:10" s="5" customFormat="1" x14ac:dyDescent="0.3">
      <c r="A5" s="4"/>
      <c r="B5" s="26" t="s">
        <v>3</v>
      </c>
      <c r="C5" s="59">
        <v>50000</v>
      </c>
      <c r="D5" s="24" t="s">
        <v>2</v>
      </c>
      <c r="E5" s="30"/>
      <c r="G5" s="24"/>
    </row>
    <row r="6" spans="1:10" s="5" customFormat="1" x14ac:dyDescent="0.3">
      <c r="A6" s="4"/>
      <c r="B6" s="26" t="s">
        <v>11</v>
      </c>
      <c r="C6" s="2">
        <v>5</v>
      </c>
      <c r="D6" t="s">
        <v>12</v>
      </c>
      <c r="E6" s="30"/>
      <c r="G6" s="24"/>
    </row>
    <row r="7" spans="1:10" s="5" customFormat="1" x14ac:dyDescent="0.3">
      <c r="A7" s="4"/>
      <c r="B7" s="26" t="s">
        <v>7</v>
      </c>
      <c r="C7" s="2">
        <v>12</v>
      </c>
      <c r="D7" s="24" t="s">
        <v>4</v>
      </c>
      <c r="E7" s="30"/>
      <c r="G7" s="24"/>
    </row>
    <row r="8" spans="1:10" s="5" customFormat="1" x14ac:dyDescent="0.3">
      <c r="A8" s="4"/>
      <c r="B8"/>
      <c r="C8"/>
      <c r="D8"/>
      <c r="E8"/>
      <c r="F8" s="25"/>
      <c r="G8" s="25"/>
    </row>
    <row r="9" spans="1:10" s="5" customFormat="1" ht="18" thickBot="1" x14ac:dyDescent="0.35">
      <c r="A9" s="4"/>
      <c r="B9" s="13" t="s">
        <v>14</v>
      </c>
      <c r="C9"/>
      <c r="D9"/>
      <c r="E9"/>
      <c r="G9"/>
    </row>
    <row r="10" spans="1:10" s="5" customFormat="1" x14ac:dyDescent="0.3">
      <c r="A10" s="4"/>
      <c r="B10" s="37" t="s">
        <v>15</v>
      </c>
      <c r="C10" s="38" t="s">
        <v>16</v>
      </c>
      <c r="D10" s="35" t="s">
        <v>18</v>
      </c>
      <c r="E10" s="32" t="s">
        <v>19</v>
      </c>
      <c r="F10"/>
    </row>
    <row r="11" spans="1:10" s="10" customFormat="1" x14ac:dyDescent="0.3">
      <c r="A11" s="9"/>
      <c r="B11" s="39">
        <v>1</v>
      </c>
      <c r="C11" s="40">
        <f>DB($C$4,$C$5,$C$6,B11,$C$7)</f>
        <v>451000</v>
      </c>
      <c r="D11" s="36">
        <f>C11</f>
        <v>451000</v>
      </c>
      <c r="E11" s="27">
        <f>$C$4-D11</f>
        <v>549000</v>
      </c>
      <c r="F11" s="5" t="str">
        <f t="shared" ref="F11:F15" ca="1" si="0">_xlfn.FORMULATEXT(C11)</f>
        <v>=DB($C$4,$C$5,$C$6,B11,$C$7)</v>
      </c>
      <c r="G11" s="33"/>
      <c r="J11" s="34"/>
    </row>
    <row r="12" spans="1:10" s="10" customFormat="1" x14ac:dyDescent="0.3">
      <c r="A12" s="9"/>
      <c r="B12" s="39">
        <v>2</v>
      </c>
      <c r="C12" s="40">
        <f t="shared" ref="C12:C15" si="1">DB($C$4,$C$5,$C$6,B12,$C$7)</f>
        <v>247599</v>
      </c>
      <c r="D12" s="36">
        <f>D11+C12</f>
        <v>698599</v>
      </c>
      <c r="E12" s="27">
        <f t="shared" ref="E12:E15" si="2">$C$4-D12</f>
        <v>301401</v>
      </c>
      <c r="F12" s="5" t="str">
        <f t="shared" ca="1" si="0"/>
        <v>=DB($C$4,$C$5,$C$6,B12,$C$7)</v>
      </c>
      <c r="G12" s="31"/>
    </row>
    <row r="13" spans="1:10" s="10" customFormat="1" x14ac:dyDescent="0.3">
      <c r="A13" s="9"/>
      <c r="B13" s="39">
        <v>3</v>
      </c>
      <c r="C13" s="40">
        <f t="shared" si="1"/>
        <v>135931.851</v>
      </c>
      <c r="D13" s="36">
        <f t="shared" ref="D13:D15" si="3">D12+C13</f>
        <v>834530.85100000002</v>
      </c>
      <c r="E13" s="27">
        <f t="shared" si="2"/>
        <v>165469.14899999998</v>
      </c>
      <c r="F13" s="5" t="str">
        <f t="shared" ca="1" si="0"/>
        <v>=DB($C$4,$C$5,$C$6,B13,$C$7)</v>
      </c>
      <c r="G13" s="31"/>
    </row>
    <row r="14" spans="1:10" s="10" customFormat="1" x14ac:dyDescent="0.3">
      <c r="A14" s="9"/>
      <c r="B14" s="39">
        <v>4</v>
      </c>
      <c r="C14" s="40">
        <f t="shared" si="1"/>
        <v>74626.586198999998</v>
      </c>
      <c r="D14" s="36">
        <f t="shared" si="3"/>
        <v>909157.43719900004</v>
      </c>
      <c r="E14" s="27">
        <f>$C$4-D14</f>
        <v>90842.562800999964</v>
      </c>
      <c r="F14" s="5" t="str">
        <f t="shared" ca="1" si="0"/>
        <v>=DB($C$4,$C$5,$C$6,B14,$C$7)</v>
      </c>
      <c r="G14" s="31"/>
    </row>
    <row r="15" spans="1:10" s="10" customFormat="1" ht="17.25" thickBot="1" x14ac:dyDescent="0.35">
      <c r="A15" s="9"/>
      <c r="B15" s="41">
        <v>5</v>
      </c>
      <c r="C15" s="42">
        <f t="shared" si="1"/>
        <v>40969.995823251003</v>
      </c>
      <c r="D15" s="36">
        <f t="shared" si="3"/>
        <v>950127.433022251</v>
      </c>
      <c r="E15" s="54">
        <f t="shared" si="2"/>
        <v>49872.566977748997</v>
      </c>
      <c r="F15" s="5" t="str">
        <f t="shared" ca="1" si="0"/>
        <v>=DB($C$4,$C$5,$C$6,B15,$C$7)</v>
      </c>
      <c r="G15" s="31"/>
    </row>
    <row r="16" spans="1:10" s="10" customFormat="1" x14ac:dyDescent="0.3">
      <c r="A16" s="9"/>
      <c r="B16" s="20"/>
      <c r="C16" s="21"/>
      <c r="D16" s="21"/>
      <c r="E16" s="21"/>
      <c r="F16" s="22"/>
    </row>
    <row r="17" spans="1:7" x14ac:dyDescent="0.3">
      <c r="B17"/>
      <c r="C17"/>
      <c r="D17"/>
      <c r="E17"/>
      <c r="F17" s="6"/>
      <c r="G17" s="6"/>
    </row>
    <row r="18" spans="1:7" s="10" customFormat="1" ht="17.25" x14ac:dyDescent="0.3">
      <c r="A18" s="9"/>
      <c r="B18" s="19" t="s">
        <v>17</v>
      </c>
      <c r="F18" s="11"/>
      <c r="G18" s="11"/>
    </row>
    <row r="19" spans="1:7" s="5" customFormat="1" x14ac:dyDescent="0.3">
      <c r="A19" s="4"/>
      <c r="B19" s="26" t="s">
        <v>10</v>
      </c>
      <c r="C19" s="2">
        <v>1000000</v>
      </c>
      <c r="D19" s="24" t="s">
        <v>1</v>
      </c>
      <c r="E19" s="30"/>
      <c r="G19" s="14"/>
    </row>
    <row r="20" spans="1:7" s="5" customFormat="1" x14ac:dyDescent="0.3">
      <c r="A20" s="4"/>
      <c r="B20" s="26" t="s">
        <v>3</v>
      </c>
      <c r="C20" s="59">
        <v>50000</v>
      </c>
      <c r="D20" s="24" t="s">
        <v>2</v>
      </c>
      <c r="E20" s="30"/>
      <c r="G20" s="24"/>
    </row>
    <row r="21" spans="1:7" s="5" customFormat="1" x14ac:dyDescent="0.3">
      <c r="A21" s="4"/>
      <c r="B21" s="26" t="s">
        <v>11</v>
      </c>
      <c r="C21" s="2">
        <v>5</v>
      </c>
      <c r="D21" t="s">
        <v>12</v>
      </c>
      <c r="E21" s="30"/>
      <c r="G21" s="24"/>
    </row>
    <row r="22" spans="1:7" s="5" customFormat="1" x14ac:dyDescent="0.3">
      <c r="A22" s="4"/>
      <c r="B22" s="26" t="s">
        <v>7</v>
      </c>
      <c r="C22" s="2">
        <v>7</v>
      </c>
      <c r="D22" s="24" t="s">
        <v>4</v>
      </c>
      <c r="E22" s="30"/>
      <c r="G22" s="24"/>
    </row>
    <row r="23" spans="1:7" s="5" customFormat="1" x14ac:dyDescent="0.3">
      <c r="A23" s="4"/>
      <c r="B23"/>
      <c r="C23"/>
      <c r="D23"/>
      <c r="E23"/>
      <c r="F23" s="24"/>
      <c r="G23" s="24"/>
    </row>
    <row r="24" spans="1:7" s="5" customFormat="1" ht="18" thickBot="1" x14ac:dyDescent="0.35">
      <c r="A24" s="4"/>
      <c r="B24" s="13" t="s">
        <v>14</v>
      </c>
      <c r="C24"/>
      <c r="D24"/>
      <c r="E24"/>
      <c r="G24"/>
    </row>
    <row r="25" spans="1:7" s="5" customFormat="1" x14ac:dyDescent="0.3">
      <c r="A25" s="4"/>
      <c r="B25" s="37" t="s">
        <v>15</v>
      </c>
      <c r="C25" s="38" t="s">
        <v>16</v>
      </c>
      <c r="D25" s="35" t="s">
        <v>18</v>
      </c>
      <c r="E25" s="32" t="s">
        <v>19</v>
      </c>
      <c r="F25"/>
    </row>
    <row r="26" spans="1:7" s="10" customFormat="1" x14ac:dyDescent="0.3">
      <c r="A26" s="9"/>
      <c r="B26" s="39">
        <v>1</v>
      </c>
      <c r="C26" s="44">
        <f t="shared" ref="C26:C31" si="4">DB($C$19,$C$20,$C$21,B26,$C$22)</f>
        <v>263083.33333333337</v>
      </c>
      <c r="D26" s="43">
        <f>C26</f>
        <v>263083.33333333337</v>
      </c>
      <c r="E26" s="15">
        <f>$C$19-D26</f>
        <v>736916.66666666663</v>
      </c>
      <c r="F26" s="5" t="str">
        <f t="shared" ref="F26:F31" ca="1" si="5">_xlfn.FORMULATEXT(C26)</f>
        <v>=DB($C$19,$C$20,$C$21,B26,$C$22)</v>
      </c>
    </row>
    <row r="27" spans="1:7" s="10" customFormat="1" x14ac:dyDescent="0.3">
      <c r="A27" s="9"/>
      <c r="B27" s="39">
        <v>2</v>
      </c>
      <c r="C27" s="44">
        <f t="shared" si="4"/>
        <v>332349.41666666669</v>
      </c>
      <c r="D27" s="43">
        <f>D26+C27</f>
        <v>595432.75</v>
      </c>
      <c r="E27" s="15">
        <f t="shared" ref="E27:E31" si="6">$C$19-D27</f>
        <v>404567.25</v>
      </c>
      <c r="F27" s="5" t="str">
        <f t="shared" ca="1" si="5"/>
        <v>=DB($C$19,$C$20,$C$21,B27,$C$22)</v>
      </c>
    </row>
    <row r="28" spans="1:7" s="10" customFormat="1" x14ac:dyDescent="0.3">
      <c r="A28" s="9"/>
      <c r="B28" s="39">
        <v>3</v>
      </c>
      <c r="C28" s="44">
        <f t="shared" si="4"/>
        <v>182459.82974999998</v>
      </c>
      <c r="D28" s="43">
        <f t="shared" ref="D28:D31" si="7">D27+C28</f>
        <v>777892.57975000003</v>
      </c>
      <c r="E28" s="15">
        <f t="shared" si="6"/>
        <v>222107.42024999997</v>
      </c>
      <c r="F28" s="5" t="str">
        <f t="shared" ca="1" si="5"/>
        <v>=DB($C$19,$C$20,$C$21,B28,$C$22)</v>
      </c>
    </row>
    <row r="29" spans="1:7" s="10" customFormat="1" x14ac:dyDescent="0.3">
      <c r="A29" s="9"/>
      <c r="B29" s="39">
        <v>4</v>
      </c>
      <c r="C29" s="44">
        <f t="shared" si="4"/>
        <v>100170.44653274999</v>
      </c>
      <c r="D29" s="43">
        <f t="shared" si="7"/>
        <v>878063.02628275007</v>
      </c>
      <c r="E29" s="15">
        <f t="shared" si="6"/>
        <v>121936.97371724993</v>
      </c>
      <c r="F29" s="5" t="str">
        <f t="shared" ca="1" si="5"/>
        <v>=DB($C$19,$C$20,$C$21,B29,$C$22)</v>
      </c>
    </row>
    <row r="30" spans="1:7" s="10" customFormat="1" x14ac:dyDescent="0.3">
      <c r="A30" s="9"/>
      <c r="B30" s="39">
        <v>5</v>
      </c>
      <c r="C30" s="44">
        <f t="shared" si="4"/>
        <v>54993.575146479743</v>
      </c>
      <c r="D30" s="43">
        <f t="shared" si="7"/>
        <v>933056.60142922984</v>
      </c>
      <c r="E30" s="15">
        <f t="shared" si="6"/>
        <v>66943.398570770165</v>
      </c>
      <c r="F30" s="5" t="str">
        <f t="shared" ca="1" si="5"/>
        <v>=DB($C$19,$C$20,$C$21,B30,$C$22)</v>
      </c>
    </row>
    <row r="31" spans="1:7" s="10" customFormat="1" ht="17.25" thickBot="1" x14ac:dyDescent="0.35">
      <c r="A31" s="9"/>
      <c r="B31" s="41">
        <v>6</v>
      </c>
      <c r="C31" s="45">
        <f t="shared" si="4"/>
        <v>12579.780314757238</v>
      </c>
      <c r="D31" s="43">
        <f t="shared" si="7"/>
        <v>945636.38174398709</v>
      </c>
      <c r="E31" s="58">
        <f t="shared" si="6"/>
        <v>54363.618256012909</v>
      </c>
      <c r="F31" s="5" t="str">
        <f t="shared" ca="1" si="5"/>
        <v>=DB($C$19,$C$20,$C$21,B31,$C$22)</v>
      </c>
    </row>
    <row r="32" spans="1:7" s="10" customFormat="1" x14ac:dyDescent="0.3">
      <c r="A32" s="9"/>
      <c r="B32" s="20"/>
      <c r="C32" s="21"/>
      <c r="D32" s="21"/>
      <c r="E32" s="21"/>
      <c r="F32" s="22"/>
    </row>
    <row r="33" spans="1:7" s="10" customFormat="1" x14ac:dyDescent="0.3">
      <c r="A33" s="9"/>
      <c r="B33" s="20"/>
      <c r="C33" s="21"/>
      <c r="D33" s="21"/>
      <c r="E33" s="21"/>
      <c r="F33" s="22"/>
    </row>
    <row r="34" spans="1:7" s="10" customFormat="1" ht="17.25" x14ac:dyDescent="0.3">
      <c r="A34" s="9"/>
      <c r="B34" s="13" t="s">
        <v>20</v>
      </c>
      <c r="C34" s="16"/>
      <c r="D34" s="16"/>
      <c r="E34" s="16"/>
      <c r="F34" s="16"/>
      <c r="G34" s="11"/>
    </row>
    <row r="35" spans="1:7" s="10" customFormat="1" x14ac:dyDescent="0.3">
      <c r="A35" s="9"/>
      <c r="B35" s="18" t="s">
        <v>5</v>
      </c>
      <c r="C35" s="17"/>
      <c r="D35" s="17"/>
      <c r="E35" s="17"/>
      <c r="F35" s="11"/>
    </row>
    <row r="36" spans="1:7" ht="97.5" customHeight="1" x14ac:dyDescent="0.3">
      <c r="B36" s="60" t="s">
        <v>21</v>
      </c>
      <c r="C36" s="60"/>
      <c r="D36" s="60"/>
      <c r="E36" s="60"/>
      <c r="F36" s="60"/>
      <c r="G36" s="60"/>
    </row>
    <row r="37" spans="1:7" s="10" customFormat="1" x14ac:dyDescent="0.3">
      <c r="A37" s="9"/>
      <c r="B37" s="11"/>
      <c r="C37" s="16"/>
      <c r="D37" s="16"/>
      <c r="E37" s="16"/>
      <c r="F37" s="16"/>
      <c r="G37" s="11"/>
    </row>
    <row r="38" spans="1:7" x14ac:dyDescent="0.3">
      <c r="B38"/>
      <c r="C38"/>
      <c r="D38"/>
      <c r="E38"/>
      <c r="F38" s="6"/>
      <c r="G38" s="6"/>
    </row>
    <row r="39" spans="1:7" x14ac:dyDescent="0.3">
      <c r="A39" s="28" t="s">
        <v>9</v>
      </c>
      <c r="B39"/>
      <c r="C39" s="29"/>
      <c r="D39" s="29"/>
      <c r="E39" s="29"/>
    </row>
    <row r="40" spans="1:7" s="12" customFormat="1" ht="23.25" x14ac:dyDescent="0.35">
      <c r="A40" s="61" t="s">
        <v>6</v>
      </c>
      <c r="B40" s="61"/>
      <c r="C40" s="61"/>
      <c r="D40" s="61"/>
      <c r="E40" s="61"/>
      <c r="F40" s="61"/>
      <c r="G40" s="61"/>
    </row>
    <row r="41" spans="1:7" s="12" customFormat="1" ht="23.25" x14ac:dyDescent="0.35">
      <c r="A41" s="61" t="s">
        <v>0</v>
      </c>
      <c r="B41" s="61"/>
      <c r="C41" s="61"/>
      <c r="D41" s="61"/>
      <c r="E41" s="61"/>
      <c r="F41" s="61"/>
      <c r="G41" s="61"/>
    </row>
    <row r="42" spans="1:7" s="5" customFormat="1" x14ac:dyDescent="0.3">
      <c r="B42" s="7"/>
      <c r="C42" s="7"/>
      <c r="D42" s="7"/>
      <c r="E42" s="7"/>
      <c r="F42" s="8"/>
      <c r="G42" s="8"/>
    </row>
    <row r="43" spans="1:7" x14ac:dyDescent="0.3">
      <c r="B43"/>
      <c r="C43"/>
      <c r="D43"/>
      <c r="E43"/>
      <c r="F43" s="6"/>
      <c r="G43" s="6"/>
    </row>
    <row r="44" spans="1:7" x14ac:dyDescent="0.3">
      <c r="B44"/>
      <c r="C44"/>
      <c r="D44"/>
      <c r="E44"/>
      <c r="F44" s="6"/>
      <c r="G44" s="6"/>
    </row>
  </sheetData>
  <mergeCells count="3">
    <mergeCell ref="B36:G36"/>
    <mergeCell ref="A40:G40"/>
    <mergeCell ref="A41:G41"/>
  </mergeCells>
  <phoneticPr fontId="1" type="noConversion"/>
  <hyperlinks>
    <hyperlink ref="A41" r:id="rId1" xr:uid="{78444262-ED92-467C-8EBD-D995629F8E0B}"/>
    <hyperlink ref="A40" r:id="rId2" xr:uid="{F2837A31-B782-4676-B8E8-951BB6939B3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B038-85AA-4D4B-BCBE-BB10034FEDE0}">
  <dimension ref="A1:J44"/>
  <sheetViews>
    <sheetView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5.25" style="1" customWidth="1"/>
    <col min="3" max="3" width="11.75" style="1" customWidth="1"/>
    <col min="4" max="4" width="12.875" style="1" customWidth="1"/>
    <col min="5" max="5" width="11.375" style="1" customWidth="1"/>
    <col min="6" max="6" width="35.25" bestFit="1" customWidth="1"/>
    <col min="7" max="7" width="13.625" bestFit="1" customWidth="1"/>
  </cols>
  <sheetData>
    <row r="1" spans="1:10" ht="26.25" x14ac:dyDescent="0.3">
      <c r="A1" s="3" t="s">
        <v>8</v>
      </c>
    </row>
    <row r="2" spans="1:10" s="10" customFormat="1" x14ac:dyDescent="0.3">
      <c r="A2" s="9"/>
      <c r="B2" s="11"/>
      <c r="C2" s="11"/>
      <c r="D2" s="11"/>
      <c r="E2" s="11"/>
      <c r="F2" s="11"/>
      <c r="G2" s="11"/>
    </row>
    <row r="3" spans="1:10" s="10" customFormat="1" ht="17.25" x14ac:dyDescent="0.3">
      <c r="A3" s="9"/>
      <c r="B3" s="19" t="s">
        <v>13</v>
      </c>
      <c r="F3" s="11"/>
      <c r="G3" s="11"/>
    </row>
    <row r="4" spans="1:10" s="5" customFormat="1" x14ac:dyDescent="0.3">
      <c r="A4" s="4"/>
      <c r="B4" s="26" t="s">
        <v>10</v>
      </c>
      <c r="C4" s="2">
        <v>1000000</v>
      </c>
      <c r="D4" s="24" t="s">
        <v>1</v>
      </c>
      <c r="E4" s="30"/>
      <c r="G4" s="14"/>
    </row>
    <row r="5" spans="1:10" s="5" customFormat="1" x14ac:dyDescent="0.3">
      <c r="A5" s="4"/>
      <c r="B5" s="26" t="s">
        <v>3</v>
      </c>
      <c r="C5" s="2">
        <v>50000</v>
      </c>
      <c r="D5" s="24" t="s">
        <v>2</v>
      </c>
      <c r="E5" s="30"/>
      <c r="G5" s="24"/>
    </row>
    <row r="6" spans="1:10" s="5" customFormat="1" x14ac:dyDescent="0.3">
      <c r="A6" s="4"/>
      <c r="B6" s="26" t="s">
        <v>11</v>
      </c>
      <c r="C6" s="2">
        <v>5</v>
      </c>
      <c r="D6" t="s">
        <v>12</v>
      </c>
      <c r="E6" s="30"/>
      <c r="G6" s="24"/>
    </row>
    <row r="7" spans="1:10" s="5" customFormat="1" x14ac:dyDescent="0.3">
      <c r="A7" s="4"/>
      <c r="B7" s="26" t="s">
        <v>7</v>
      </c>
      <c r="C7" s="2">
        <v>12</v>
      </c>
      <c r="D7" s="24" t="s">
        <v>4</v>
      </c>
      <c r="E7" s="30"/>
      <c r="G7" s="24"/>
    </row>
    <row r="8" spans="1:10" s="5" customFormat="1" x14ac:dyDescent="0.3">
      <c r="A8" s="4"/>
      <c r="B8"/>
      <c r="C8"/>
      <c r="D8"/>
      <c r="E8"/>
      <c r="F8" s="25"/>
      <c r="G8" s="25"/>
    </row>
    <row r="9" spans="1:10" s="5" customFormat="1" ht="18" thickBot="1" x14ac:dyDescent="0.35">
      <c r="A9" s="4"/>
      <c r="B9" s="13" t="s">
        <v>14</v>
      </c>
      <c r="C9"/>
      <c r="D9"/>
      <c r="E9"/>
      <c r="G9"/>
    </row>
    <row r="10" spans="1:10" s="5" customFormat="1" x14ac:dyDescent="0.3">
      <c r="A10" s="4"/>
      <c r="B10" s="37" t="s">
        <v>15</v>
      </c>
      <c r="C10" s="38" t="s">
        <v>16</v>
      </c>
      <c r="D10" s="35" t="s">
        <v>18</v>
      </c>
      <c r="E10" s="32" t="s">
        <v>19</v>
      </c>
      <c r="F10"/>
    </row>
    <row r="11" spans="1:10" s="10" customFormat="1" x14ac:dyDescent="0.3">
      <c r="A11" s="9"/>
      <c r="B11" s="39">
        <v>1</v>
      </c>
      <c r="C11" s="40">
        <f>DB($C$4,$C$5,$C$6,B11,$C$7)</f>
        <v>451000</v>
      </c>
      <c r="D11" s="36">
        <f>C11</f>
        <v>451000</v>
      </c>
      <c r="E11" s="27">
        <f>$C$4-D11</f>
        <v>549000</v>
      </c>
      <c r="F11" s="5" t="str">
        <f t="shared" ref="F11:F15" ca="1" si="0">_xlfn.FORMULATEXT(C11)</f>
        <v>=DB($C$4,$C$5,$C$6,B11,$C$7)</v>
      </c>
      <c r="G11" s="33"/>
      <c r="J11" s="34"/>
    </row>
    <row r="12" spans="1:10" s="10" customFormat="1" x14ac:dyDescent="0.3">
      <c r="A12" s="9"/>
      <c r="B12" s="39">
        <v>2</v>
      </c>
      <c r="C12" s="40">
        <f t="shared" ref="C12:C14" si="1">DB($C$4,$C$5,$C$6,B12,$C$7)</f>
        <v>247599</v>
      </c>
      <c r="D12" s="36">
        <f>D11+C12</f>
        <v>698599</v>
      </c>
      <c r="E12" s="27">
        <f t="shared" ref="E12:E15" si="2">$C$4-D12</f>
        <v>301401</v>
      </c>
      <c r="F12" s="5" t="str">
        <f t="shared" ca="1" si="0"/>
        <v>=DB($C$4,$C$5,$C$6,B12,$C$7)</v>
      </c>
      <c r="G12" s="31"/>
    </row>
    <row r="13" spans="1:10" s="10" customFormat="1" x14ac:dyDescent="0.3">
      <c r="A13" s="9"/>
      <c r="B13" s="39">
        <v>3</v>
      </c>
      <c r="C13" s="40">
        <f t="shared" si="1"/>
        <v>135931.851</v>
      </c>
      <c r="D13" s="36">
        <f t="shared" ref="D13:D15" si="3">D12+C13</f>
        <v>834530.85100000002</v>
      </c>
      <c r="E13" s="27">
        <f t="shared" si="2"/>
        <v>165469.14899999998</v>
      </c>
      <c r="F13" s="5" t="str">
        <f t="shared" ca="1" si="0"/>
        <v>=DB($C$4,$C$5,$C$6,B13,$C$7)</v>
      </c>
      <c r="G13" s="31"/>
    </row>
    <row r="14" spans="1:10" s="10" customFormat="1" x14ac:dyDescent="0.3">
      <c r="A14" s="9"/>
      <c r="B14" s="39">
        <v>4</v>
      </c>
      <c r="C14" s="40">
        <f t="shared" si="1"/>
        <v>74626.586198999998</v>
      </c>
      <c r="D14" s="36">
        <f t="shared" si="3"/>
        <v>909157.43719900004</v>
      </c>
      <c r="E14" s="27">
        <f>$C$4-D14</f>
        <v>90842.562800999964</v>
      </c>
      <c r="F14" s="5" t="str">
        <f t="shared" ca="1" si="0"/>
        <v>=DB($C$4,$C$5,$C$6,B14,$C$7)</v>
      </c>
      <c r="G14" s="31"/>
    </row>
    <row r="15" spans="1:10" s="10" customFormat="1" ht="17.25" thickBot="1" x14ac:dyDescent="0.35">
      <c r="A15" s="9"/>
      <c r="B15" s="51">
        <v>5</v>
      </c>
      <c r="C15" s="52">
        <f>C4-C5-D14</f>
        <v>40842.562800999964</v>
      </c>
      <c r="D15" s="53">
        <f t="shared" si="3"/>
        <v>950000</v>
      </c>
      <c r="E15" s="54">
        <f t="shared" si="2"/>
        <v>50000</v>
      </c>
      <c r="F15" s="55" t="str">
        <f t="shared" ca="1" si="0"/>
        <v>=C4-C5-D14</v>
      </c>
      <c r="G15" s="31"/>
    </row>
    <row r="16" spans="1:10" s="10" customFormat="1" x14ac:dyDescent="0.3">
      <c r="A16" s="9"/>
      <c r="B16" s="20"/>
      <c r="C16" s="21"/>
      <c r="D16" s="21"/>
      <c r="E16" s="21"/>
      <c r="F16" s="22"/>
    </row>
    <row r="17" spans="1:7" x14ac:dyDescent="0.3">
      <c r="B17"/>
      <c r="C17"/>
      <c r="D17"/>
      <c r="E17"/>
      <c r="F17" s="6"/>
      <c r="G17" s="6"/>
    </row>
    <row r="18" spans="1:7" s="10" customFormat="1" ht="17.25" x14ac:dyDescent="0.3">
      <c r="A18" s="9"/>
      <c r="B18" s="19" t="s">
        <v>17</v>
      </c>
      <c r="F18" s="11"/>
      <c r="G18" s="11"/>
    </row>
    <row r="19" spans="1:7" s="5" customFormat="1" x14ac:dyDescent="0.3">
      <c r="A19" s="4"/>
      <c r="B19" s="26" t="s">
        <v>10</v>
      </c>
      <c r="C19" s="2">
        <v>1000000</v>
      </c>
      <c r="D19" s="24" t="s">
        <v>1</v>
      </c>
      <c r="E19" s="30"/>
      <c r="G19" s="14"/>
    </row>
    <row r="20" spans="1:7" s="5" customFormat="1" x14ac:dyDescent="0.3">
      <c r="A20" s="4"/>
      <c r="B20" s="26" t="s">
        <v>3</v>
      </c>
      <c r="C20" s="2">
        <v>50000</v>
      </c>
      <c r="D20" s="24" t="s">
        <v>2</v>
      </c>
      <c r="E20" s="30"/>
      <c r="G20" s="24"/>
    </row>
    <row r="21" spans="1:7" s="5" customFormat="1" x14ac:dyDescent="0.3">
      <c r="A21" s="4"/>
      <c r="B21" s="26" t="s">
        <v>11</v>
      </c>
      <c r="C21" s="2">
        <v>5</v>
      </c>
      <c r="D21" t="s">
        <v>12</v>
      </c>
      <c r="E21" s="30"/>
      <c r="G21" s="24"/>
    </row>
    <row r="22" spans="1:7" s="5" customFormat="1" x14ac:dyDescent="0.3">
      <c r="A22" s="4"/>
      <c r="B22" s="26" t="s">
        <v>7</v>
      </c>
      <c r="C22" s="2">
        <v>7</v>
      </c>
      <c r="D22" s="24" t="s">
        <v>4</v>
      </c>
      <c r="E22" s="30"/>
      <c r="G22" s="24"/>
    </row>
    <row r="23" spans="1:7" s="5" customFormat="1" x14ac:dyDescent="0.3">
      <c r="A23" s="4"/>
      <c r="B23"/>
      <c r="C23"/>
      <c r="D23"/>
      <c r="E23"/>
      <c r="F23" s="24"/>
      <c r="G23" s="24"/>
    </row>
    <row r="24" spans="1:7" s="5" customFormat="1" ht="18" thickBot="1" x14ac:dyDescent="0.35">
      <c r="A24" s="4"/>
      <c r="B24" s="13" t="s">
        <v>14</v>
      </c>
      <c r="C24"/>
      <c r="D24"/>
      <c r="E24"/>
      <c r="G24"/>
    </row>
    <row r="25" spans="1:7" s="5" customFormat="1" x14ac:dyDescent="0.3">
      <c r="A25" s="4"/>
      <c r="B25" s="37" t="s">
        <v>15</v>
      </c>
      <c r="C25" s="38" t="s">
        <v>16</v>
      </c>
      <c r="D25" s="35" t="s">
        <v>18</v>
      </c>
      <c r="E25" s="32" t="s">
        <v>19</v>
      </c>
      <c r="F25"/>
    </row>
    <row r="26" spans="1:7" s="10" customFormat="1" x14ac:dyDescent="0.3">
      <c r="A26" s="9"/>
      <c r="B26" s="39">
        <v>1</v>
      </c>
      <c r="C26" s="44">
        <f t="shared" ref="C26:C30" si="4">DB($C$19,$C$20,$C$21,B26,$C$22)</f>
        <v>263083.33333333337</v>
      </c>
      <c r="D26" s="43">
        <f>C26</f>
        <v>263083.33333333337</v>
      </c>
      <c r="E26" s="15">
        <f>$C$19-D26</f>
        <v>736916.66666666663</v>
      </c>
      <c r="F26" s="5" t="str">
        <f t="shared" ref="F26:F31" ca="1" si="5">_xlfn.FORMULATEXT(C26)</f>
        <v>=DB($C$19,$C$20,$C$21,B26,$C$22)</v>
      </c>
    </row>
    <row r="27" spans="1:7" s="10" customFormat="1" x14ac:dyDescent="0.3">
      <c r="A27" s="9"/>
      <c r="B27" s="39">
        <v>2</v>
      </c>
      <c r="C27" s="44">
        <f t="shared" si="4"/>
        <v>332349.41666666669</v>
      </c>
      <c r="D27" s="43">
        <f>D26+C27</f>
        <v>595432.75</v>
      </c>
      <c r="E27" s="15">
        <f t="shared" ref="E27:E31" si="6">$C$19-D27</f>
        <v>404567.25</v>
      </c>
      <c r="F27" s="5" t="str">
        <f t="shared" ca="1" si="5"/>
        <v>=DB($C$19,$C$20,$C$21,B27,$C$22)</v>
      </c>
    </row>
    <row r="28" spans="1:7" s="10" customFormat="1" x14ac:dyDescent="0.3">
      <c r="A28" s="9"/>
      <c r="B28" s="39">
        <v>3</v>
      </c>
      <c r="C28" s="44">
        <f t="shared" si="4"/>
        <v>182459.82974999998</v>
      </c>
      <c r="D28" s="43">
        <f t="shared" ref="D28:D31" si="7">D27+C28</f>
        <v>777892.57975000003</v>
      </c>
      <c r="E28" s="15">
        <f t="shared" si="6"/>
        <v>222107.42024999997</v>
      </c>
      <c r="F28" s="5" t="str">
        <f t="shared" ca="1" si="5"/>
        <v>=DB($C$19,$C$20,$C$21,B28,$C$22)</v>
      </c>
    </row>
    <row r="29" spans="1:7" s="10" customFormat="1" x14ac:dyDescent="0.3">
      <c r="A29" s="9"/>
      <c r="B29" s="39">
        <v>4</v>
      </c>
      <c r="C29" s="44">
        <f t="shared" si="4"/>
        <v>100170.44653274999</v>
      </c>
      <c r="D29" s="43">
        <f t="shared" si="7"/>
        <v>878063.02628275007</v>
      </c>
      <c r="E29" s="15">
        <f t="shared" si="6"/>
        <v>121936.97371724993</v>
      </c>
      <c r="F29" s="5" t="str">
        <f t="shared" ca="1" si="5"/>
        <v>=DB($C$19,$C$20,$C$21,B29,$C$22)</v>
      </c>
    </row>
    <row r="30" spans="1:7" s="10" customFormat="1" x14ac:dyDescent="0.3">
      <c r="A30" s="9"/>
      <c r="B30" s="39">
        <v>5</v>
      </c>
      <c r="C30" s="44">
        <f t="shared" si="4"/>
        <v>54993.575146479743</v>
      </c>
      <c r="D30" s="43">
        <f t="shared" si="7"/>
        <v>933056.60142922984</v>
      </c>
      <c r="E30" s="15">
        <f t="shared" si="6"/>
        <v>66943.398570770165</v>
      </c>
      <c r="F30" s="5" t="str">
        <f t="shared" ca="1" si="5"/>
        <v>=DB($C$19,$C$20,$C$21,B30,$C$22)</v>
      </c>
    </row>
    <row r="31" spans="1:7" s="10" customFormat="1" ht="17.25" thickBot="1" x14ac:dyDescent="0.35">
      <c r="A31" s="9"/>
      <c r="B31" s="51">
        <v>6</v>
      </c>
      <c r="C31" s="56">
        <f>C19-C20-D30</f>
        <v>16943.398570770165</v>
      </c>
      <c r="D31" s="57">
        <f t="shared" si="7"/>
        <v>950000</v>
      </c>
      <c r="E31" s="58">
        <f t="shared" si="6"/>
        <v>50000</v>
      </c>
      <c r="F31" s="55" t="str">
        <f t="shared" ca="1" si="5"/>
        <v>=C19-C20-D30</v>
      </c>
    </row>
    <row r="32" spans="1:7" s="10" customFormat="1" x14ac:dyDescent="0.3">
      <c r="A32" s="9"/>
      <c r="B32" s="20"/>
      <c r="C32" s="21"/>
      <c r="D32" s="21"/>
      <c r="E32" s="21"/>
      <c r="F32" s="22"/>
    </row>
    <row r="33" spans="1:7" s="10" customFormat="1" x14ac:dyDescent="0.3">
      <c r="A33" s="9"/>
      <c r="B33" s="20"/>
      <c r="C33" s="21"/>
      <c r="D33" s="21"/>
      <c r="E33" s="21"/>
      <c r="F33" s="22"/>
    </row>
    <row r="34" spans="1:7" s="10" customFormat="1" ht="17.25" x14ac:dyDescent="0.3">
      <c r="A34" s="9"/>
      <c r="B34" s="13" t="s">
        <v>20</v>
      </c>
      <c r="C34" s="16"/>
      <c r="D34" s="16"/>
      <c r="E34" s="16"/>
      <c r="F34" s="16"/>
      <c r="G34" s="11"/>
    </row>
    <row r="35" spans="1:7" s="10" customFormat="1" x14ac:dyDescent="0.3">
      <c r="A35" s="9"/>
      <c r="B35" s="18" t="s">
        <v>5</v>
      </c>
      <c r="C35" s="17"/>
      <c r="D35" s="17"/>
      <c r="E35" s="17"/>
      <c r="F35" s="11"/>
    </row>
    <row r="36" spans="1:7" ht="97.5" customHeight="1" x14ac:dyDescent="0.3">
      <c r="B36" s="60" t="s">
        <v>21</v>
      </c>
      <c r="C36" s="60"/>
      <c r="D36" s="60"/>
      <c r="E36" s="60"/>
      <c r="F36" s="60"/>
      <c r="G36" s="60"/>
    </row>
    <row r="37" spans="1:7" s="10" customFormat="1" x14ac:dyDescent="0.3">
      <c r="A37" s="9"/>
      <c r="B37" s="11"/>
      <c r="C37" s="16"/>
      <c r="D37" s="16"/>
      <c r="E37" s="16"/>
      <c r="F37" s="16"/>
      <c r="G37" s="11"/>
    </row>
    <row r="38" spans="1:7" x14ac:dyDescent="0.3">
      <c r="B38"/>
      <c r="C38"/>
      <c r="D38"/>
      <c r="E38"/>
      <c r="F38" s="6"/>
      <c r="G38" s="6"/>
    </row>
    <row r="39" spans="1:7" x14ac:dyDescent="0.3">
      <c r="A39" s="28" t="s">
        <v>9</v>
      </c>
      <c r="B39"/>
      <c r="C39" s="29"/>
      <c r="D39" s="29"/>
      <c r="E39" s="29"/>
    </row>
    <row r="40" spans="1:7" s="12" customFormat="1" ht="23.25" x14ac:dyDescent="0.35">
      <c r="A40" s="61" t="s">
        <v>6</v>
      </c>
      <c r="B40" s="61"/>
      <c r="C40" s="61"/>
      <c r="D40" s="61"/>
      <c r="E40" s="61"/>
      <c r="F40" s="61"/>
      <c r="G40" s="61"/>
    </row>
    <row r="41" spans="1:7" s="12" customFormat="1" ht="23.25" x14ac:dyDescent="0.35">
      <c r="A41" s="61" t="s">
        <v>0</v>
      </c>
      <c r="B41" s="61"/>
      <c r="C41" s="61"/>
      <c r="D41" s="61"/>
      <c r="E41" s="61"/>
      <c r="F41" s="61"/>
      <c r="G41" s="61"/>
    </row>
    <row r="42" spans="1:7" s="5" customFormat="1" x14ac:dyDescent="0.3">
      <c r="B42" s="7"/>
      <c r="C42" s="7"/>
      <c r="D42" s="7"/>
      <c r="E42" s="7"/>
      <c r="F42" s="8"/>
      <c r="G42" s="8"/>
    </row>
    <row r="43" spans="1:7" x14ac:dyDescent="0.3">
      <c r="B43"/>
      <c r="C43"/>
      <c r="D43"/>
      <c r="E43"/>
      <c r="F43" s="6"/>
      <c r="G43" s="6"/>
    </row>
    <row r="44" spans="1:7" x14ac:dyDescent="0.3">
      <c r="B44"/>
      <c r="C44"/>
      <c r="D44"/>
      <c r="E44"/>
      <c r="F44" s="6"/>
      <c r="G44" s="6"/>
    </row>
  </sheetData>
  <mergeCells count="3">
    <mergeCell ref="B36:G36"/>
    <mergeCell ref="A40:G40"/>
    <mergeCell ref="A41:G41"/>
  </mergeCells>
  <phoneticPr fontId="1" type="noConversion"/>
  <hyperlinks>
    <hyperlink ref="A41" r:id="rId1" xr:uid="{774FC230-AF0E-4C1A-8E42-27911B1311EA}"/>
    <hyperlink ref="A40" r:id="rId2" xr:uid="{3268AF6A-BB39-4348-A31F-DF504A2C0B45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9970-6180-4E62-97D4-58D748FA17E1}">
  <dimension ref="A1:G19"/>
  <sheetViews>
    <sheetView zoomScaleNormal="100" workbookViewId="0"/>
  </sheetViews>
  <sheetFormatPr defaultColWidth="9.25" defaultRowHeight="16.5" x14ac:dyDescent="0.3"/>
  <cols>
    <col min="1" max="1" width="22.5" bestFit="1" customWidth="1"/>
    <col min="2" max="2" width="47.875" bestFit="1" customWidth="1"/>
    <col min="3" max="3" width="12.875" bestFit="1" customWidth="1"/>
  </cols>
  <sheetData>
    <row r="1" spans="1:7" x14ac:dyDescent="0.3">
      <c r="A1" t="s">
        <v>22</v>
      </c>
      <c r="B1" t="s">
        <v>23</v>
      </c>
    </row>
    <row r="2" spans="1:7" x14ac:dyDescent="0.3">
      <c r="A2" s="46">
        <v>1000000000</v>
      </c>
      <c r="B2" t="s">
        <v>24</v>
      </c>
    </row>
    <row r="3" spans="1:7" x14ac:dyDescent="0.3">
      <c r="A3" s="46">
        <v>100000000</v>
      </c>
      <c r="B3" t="s">
        <v>25</v>
      </c>
    </row>
    <row r="4" spans="1:7" x14ac:dyDescent="0.3">
      <c r="A4">
        <v>6</v>
      </c>
      <c r="B4" t="s">
        <v>26</v>
      </c>
    </row>
    <row r="5" spans="1:7" x14ac:dyDescent="0.3">
      <c r="A5" t="s">
        <v>27</v>
      </c>
      <c r="B5" t="s">
        <v>23</v>
      </c>
      <c r="C5" t="s">
        <v>28</v>
      </c>
    </row>
    <row r="6" spans="1:7" x14ac:dyDescent="0.3">
      <c r="A6" s="23" t="s">
        <v>36</v>
      </c>
      <c r="B6" t="s">
        <v>29</v>
      </c>
      <c r="C6" s="46">
        <v>186083330</v>
      </c>
    </row>
    <row r="7" spans="1:7" x14ac:dyDescent="0.3">
      <c r="A7" s="23" t="s">
        <v>37</v>
      </c>
      <c r="B7" t="s">
        <v>30</v>
      </c>
      <c r="C7" s="46">
        <v>259639420</v>
      </c>
    </row>
    <row r="8" spans="1:7" x14ac:dyDescent="0.3">
      <c r="A8" s="23" t="s">
        <v>38</v>
      </c>
      <c r="B8" t="s">
        <v>31</v>
      </c>
      <c r="C8" s="46">
        <v>176814440</v>
      </c>
    </row>
    <row r="9" spans="1:7" x14ac:dyDescent="0.3">
      <c r="A9" s="23" t="s">
        <v>39</v>
      </c>
      <c r="B9" t="s">
        <v>32</v>
      </c>
      <c r="C9" s="46">
        <v>120410640</v>
      </c>
    </row>
    <row r="10" spans="1:7" x14ac:dyDescent="0.3">
      <c r="A10" s="23" t="s">
        <v>40</v>
      </c>
      <c r="B10" t="s">
        <v>33</v>
      </c>
      <c r="C10" s="46">
        <v>81999640</v>
      </c>
    </row>
    <row r="11" spans="1:7" x14ac:dyDescent="0.3">
      <c r="A11" s="23" t="s">
        <v>41</v>
      </c>
      <c r="B11" t="s">
        <v>34</v>
      </c>
      <c r="C11" s="46">
        <v>55841760</v>
      </c>
    </row>
    <row r="12" spans="1:7" x14ac:dyDescent="0.3">
      <c r="A12" s="23" t="s">
        <v>42</v>
      </c>
      <c r="B12" t="s">
        <v>35</v>
      </c>
      <c r="C12" s="46">
        <v>15845100</v>
      </c>
    </row>
    <row r="13" spans="1:7" x14ac:dyDescent="0.3">
      <c r="C13" s="46"/>
    </row>
    <row r="14" spans="1:7" x14ac:dyDescent="0.3">
      <c r="C14" s="47">
        <f>SUM(C6:C13)</f>
        <v>896634330</v>
      </c>
      <c r="D14" s="48" t="s">
        <v>43</v>
      </c>
      <c r="E14" s="49"/>
      <c r="F14" s="49"/>
      <c r="G14" s="49"/>
    </row>
    <row r="15" spans="1:7" x14ac:dyDescent="0.3">
      <c r="C15" s="50"/>
      <c r="D15" s="49"/>
      <c r="E15" s="49"/>
      <c r="F15" s="49"/>
      <c r="G15" s="49"/>
    </row>
    <row r="16" spans="1:7" x14ac:dyDescent="0.3">
      <c r="C16" s="50">
        <f>A2-C14</f>
        <v>103365670</v>
      </c>
      <c r="D16" s="49" t="s">
        <v>44</v>
      </c>
      <c r="E16" s="49"/>
      <c r="F16" s="49"/>
      <c r="G16" s="49"/>
    </row>
    <row r="18" spans="3:3" x14ac:dyDescent="0.3">
      <c r="C18" t="s">
        <v>45</v>
      </c>
    </row>
    <row r="19" spans="3:3" x14ac:dyDescent="0.3">
      <c r="C19" t="s">
        <v>46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함수사용법</vt:lpstr>
      <vt:lpstr>함수사용법-실무용보정</vt:lpstr>
      <vt:lpstr>Microsoft사 홈페이지 예제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2022-03-13T17:45:14Z</dcterms:modified>
</cp:coreProperties>
</file>