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응용파일_기타설명자료\"/>
    </mc:Choice>
  </mc:AlternateContent>
  <xr:revisionPtr revIDLastSave="0" documentId="13_ncr:1_{0AD42C4A-80A8-49BB-8B3F-2E4917CA206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상환스케줄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9" l="1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11" i="19"/>
  <c r="F11" i="19" l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l="1"/>
  <c r="F28" i="19" s="1"/>
  <c r="F29" i="19" s="1"/>
  <c r="F30" i="19" s="1"/>
  <c r="F31" i="19" s="1"/>
  <c r="F32" i="19" s="1"/>
  <c r="F33" i="19" s="1"/>
  <c r="F34" i="19" s="1"/>
  <c r="G11" i="19"/>
  <c r="G15" i="19"/>
  <c r="G23" i="19"/>
  <c r="G27" i="19"/>
  <c r="G31" i="19"/>
  <c r="H11" i="19"/>
  <c r="H12" i="19" s="1"/>
  <c r="G16" i="19"/>
  <c r="G20" i="19"/>
  <c r="G24" i="19"/>
  <c r="G32" i="19"/>
  <c r="D11" i="19"/>
  <c r="D12" i="19" s="1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G12" i="19"/>
  <c r="G19" i="19"/>
  <c r="G13" i="19"/>
  <c r="G17" i="19"/>
  <c r="G25" i="19"/>
  <c r="G22" i="19"/>
  <c r="G26" i="19"/>
  <c r="G14" i="19"/>
  <c r="G21" i="19"/>
  <c r="G28" i="19"/>
  <c r="G30" i="19"/>
  <c r="G34" i="19"/>
  <c r="G18" i="19"/>
  <c r="G29" i="19"/>
  <c r="G33" i="19"/>
  <c r="H13" i="19" l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</calcChain>
</file>

<file path=xl/sharedStrings.xml><?xml version="1.0" encoding="utf-8"?>
<sst xmlns="http://schemas.openxmlformats.org/spreadsheetml/2006/main" count="20" uniqueCount="20">
  <si>
    <t>연이율(rate)</t>
    <phoneticPr fontId="1" type="noConversion"/>
  </si>
  <si>
    <t>납입기간 수(nper)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</si>
  <si>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</si>
  <si>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년</t>
    <phoneticPr fontId="1" type="noConversion"/>
  </si>
  <si>
    <t>납입시점(type)</t>
    <phoneticPr fontId="1" type="noConversion"/>
  </si>
  <si>
    <t>원금+이자=원리금</t>
    <phoneticPr fontId="1" type="noConversion"/>
  </si>
  <si>
    <t>©https://xlworks.net</t>
    <phoneticPr fontId="1" type="noConversion"/>
  </si>
  <si>
    <t>0 기말, 1 기초</t>
    <phoneticPr fontId="1" type="noConversion"/>
  </si>
  <si>
    <t>재무함수로 대출 상환 스케줄 만들기</t>
    <phoneticPr fontId="1" type="noConversion"/>
  </si>
  <si>
    <t>대출 조건</t>
    <phoneticPr fontId="1" type="noConversion"/>
  </si>
  <si>
    <t>상환 스케줄</t>
    <phoneticPr fontId="1" type="noConversion"/>
  </si>
  <si>
    <t>PPMT(상환원금)</t>
    <phoneticPr fontId="1" type="noConversion"/>
  </si>
  <si>
    <t>IPMT(상환이자)</t>
    <phoneticPr fontId="1" type="noConversion"/>
  </si>
  <si>
    <t>상환원금 누적</t>
    <phoneticPr fontId="1" type="noConversion"/>
  </si>
  <si>
    <t>상환이자 누적</t>
    <phoneticPr fontId="1" type="noConversion"/>
  </si>
  <si>
    <t>대출잔액</t>
    <phoneticPr fontId="1" type="noConversion"/>
  </si>
  <si>
    <t>현재가치(pv)</t>
    <phoneticPr fontId="1" type="noConversion"/>
  </si>
  <si>
    <t>대출 원금</t>
    <phoneticPr fontId="1" type="noConversion"/>
  </si>
  <si>
    <t>https://xlworks.net/loan-payment-schedule/</t>
    <phoneticPr fontId="1" type="noConversion"/>
  </si>
  <si>
    <t>납입 회차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</si>
</sst>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;[Red]\-&quot;₩&quot;#,##0"/>
    <numFmt numFmtId="41" formatCode="_-* #,##0_-;\-* #,##0_-;_-* &quot;-&quot;_-;_-@_-"/>
    <numFmt numFmtId="177" formatCode="#,##0_ ;[Red]\-#,##0\ 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1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14" fontId="7" fillId="0" borderId="0" xfId="0" applyNumberFormat="1" applyFont="1">
      <alignment vertical="center"/>
    </xf>
    <xf numFmtId="10" fontId="0" fillId="0" borderId="1" xfId="0" applyNumberFormat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41" fontId="9" fillId="0" borderId="0" xfId="1" applyFont="1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6" fontId="7" fillId="0" borderId="0" xfId="1" applyNumberFormat="1" applyFo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177" fontId="0" fillId="0" borderId="1" xfId="0" applyNumberFormat="1" applyBorder="1">
      <alignment vertical="center"/>
    </xf>
    <xf numFmtId="177" fontId="0" fillId="0" borderId="1" xfId="1" applyNumberFormat="1" applyFont="1" applyBorder="1">
      <alignment vertical="center"/>
    </xf>
    <xf numFmtId="0" fontId="10" fillId="0" borderId="0" xfId="2" applyFont="1" applyAlignment="1">
      <alignment horizontal="left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1" applyNumberFormat="1" applyFon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10" fontId="0" fillId="0" borderId="0" xfId="0" applyNumberFormat="1" applyBorder="1">
      <alignment vertical="center"/>
    </xf>
    <xf numFmtId="177" fontId="7" fillId="0" borderId="1" xfId="0" applyNumberFormat="1" applyFont="1" applyBorder="1">
      <alignment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loan-payment-schedu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A63C9-1D57-43B0-AC15-7D0E4C9A1CBF}">
  <dimension ref="A1:I39"/>
  <sheetViews>
    <sheetView tabSelected="1" zoomScale="85" zoomScaleNormal="85" workbookViewId="0">
      <selection activeCell="K13" sqref="K13"/>
    </sheetView>
  </sheetViews>
  <sheetFormatPr defaultRowHeight="16.5"/>
  <cols>
    <col min="1" max="1" width="3.125" customWidth="1"/>
    <col min="2" max="2" width="15.75" style="2" customWidth="1"/>
    <col min="3" max="3" width="16.25" customWidth="1"/>
    <col min="4" max="4" width="14" bestFit="1" customWidth="1"/>
    <col min="5" max="5" width="15.375" customWidth="1"/>
    <col min="6" max="6" width="14" bestFit="1" customWidth="1"/>
    <col min="7" max="7" width="16.375" customWidth="1"/>
    <col min="8" max="8" width="11.625" style="1" bestFit="1" customWidth="1"/>
    <col min="9" max="9" width="27" style="1" bestFit="1" customWidth="1"/>
  </cols>
  <sheetData>
    <row r="1" spans="1:9" ht="26.25">
      <c r="A1" s="3" t="s">
        <v>8</v>
      </c>
    </row>
    <row r="2" spans="1:9" s="5" customFormat="1">
      <c r="A2" s="4"/>
      <c r="B2" s="9"/>
      <c r="H2" s="6"/>
      <c r="I2" s="6"/>
    </row>
    <row r="3" spans="1:9" s="5" customFormat="1" ht="17.25">
      <c r="A3" s="4"/>
      <c r="B3" s="7" t="s">
        <v>9</v>
      </c>
      <c r="H3" s="6"/>
      <c r="I3" s="6"/>
    </row>
    <row r="4" spans="1:9" s="5" customFormat="1">
      <c r="A4" s="4"/>
      <c r="B4" s="26" t="s">
        <v>0</v>
      </c>
      <c r="C4" s="10">
        <v>0.03</v>
      </c>
      <c r="D4" s="27"/>
      <c r="E4"/>
      <c r="F4"/>
      <c r="G4"/>
      <c r="H4"/>
      <c r="I4" s="6"/>
    </row>
    <row r="5" spans="1:9" s="5" customFormat="1">
      <c r="A5" s="4"/>
      <c r="B5" s="26" t="s">
        <v>1</v>
      </c>
      <c r="C5" s="20">
        <v>2</v>
      </c>
      <c r="D5" t="s">
        <v>3</v>
      </c>
      <c r="F5"/>
      <c r="G5"/>
      <c r="H5"/>
      <c r="I5" s="6"/>
    </row>
    <row r="6" spans="1:9" s="5" customFormat="1">
      <c r="A6" s="4"/>
      <c r="B6" s="26" t="s">
        <v>16</v>
      </c>
      <c r="C6" s="21">
        <v>100000000</v>
      </c>
      <c r="D6" t="s">
        <v>17</v>
      </c>
      <c r="F6"/>
      <c r="G6"/>
      <c r="H6"/>
      <c r="I6" s="6"/>
    </row>
    <row r="7" spans="1:9" s="5" customFormat="1">
      <c r="A7" s="4"/>
      <c r="B7" s="26" t="s">
        <v>4</v>
      </c>
      <c r="C7" s="20">
        <v>0</v>
      </c>
      <c r="D7" t="s">
        <v>7</v>
      </c>
      <c r="F7"/>
      <c r="G7"/>
      <c r="H7" s="13"/>
      <c r="I7" s="14"/>
    </row>
    <row r="8" spans="1:9" s="5" customFormat="1">
      <c r="A8" s="4"/>
      <c r="B8" s="15"/>
      <c r="C8" s="16"/>
      <c r="D8" s="16"/>
      <c r="E8"/>
      <c r="F8"/>
    </row>
    <row r="9" spans="1:9" s="5" customFormat="1" ht="17.25">
      <c r="A9" s="4"/>
      <c r="B9" s="7" t="s">
        <v>10</v>
      </c>
    </row>
    <row r="10" spans="1:9" s="5" customFormat="1">
      <c r="A10" s="4"/>
      <c r="B10" s="29" t="s">
        <v>19</v>
      </c>
      <c r="C10" s="29" t="s">
        <v>11</v>
      </c>
      <c r="D10" s="29" t="s">
        <v>13</v>
      </c>
      <c r="E10" s="29" t="s">
        <v>12</v>
      </c>
      <c r="F10" s="29" t="s">
        <v>14</v>
      </c>
      <c r="G10" s="30" t="s">
        <v>5</v>
      </c>
      <c r="H10" s="29" t="s">
        <v>15</v>
      </c>
    </row>
    <row r="11" spans="1:9" s="5" customFormat="1">
      <c r="A11" s="4"/>
      <c r="B11" s="25">
        <v>1</v>
      </c>
      <c r="C11" s="20">
        <f>PPMT($C$4/12,B11,$C$5*12,$C$6,0,$C$7)</f>
        <v>-4048121.1979556102</v>
      </c>
      <c r="D11" s="20">
        <f>C11</f>
        <v>-4048121.1979556102</v>
      </c>
      <c r="E11" s="24">
        <f>IPMT($C$4/12,B11,$C$5*12,$C$6,0,$C$7)</f>
        <v>-250000</v>
      </c>
      <c r="F11" s="24">
        <f>E11</f>
        <v>-250000</v>
      </c>
      <c r="G11" s="24">
        <f t="shared" ref="G11:G34" si="0">C11+E11</f>
        <v>-4298121.1979556102</v>
      </c>
      <c r="H11" s="28">
        <f>C6+C11</f>
        <v>95951878.802044392</v>
      </c>
    </row>
    <row r="12" spans="1:9" s="5" customFormat="1">
      <c r="A12" s="4"/>
      <c r="B12" s="23">
        <v>2</v>
      </c>
      <c r="C12" s="20">
        <f>PPMT($C$4/12,B12,$C$5*12,$C$6,0,$C$7)</f>
        <v>-4058241.5009504994</v>
      </c>
      <c r="D12" s="20">
        <f>D11+C12</f>
        <v>-8106362.6989061097</v>
      </c>
      <c r="E12" s="24">
        <f>IPMT($C$4/12,B12,$C$5*12,$C$6,0,$C$7)</f>
        <v>-239879.697005111</v>
      </c>
      <c r="F12" s="24">
        <f>F11+E12</f>
        <v>-489879.69700511103</v>
      </c>
      <c r="G12" s="24">
        <f t="shared" si="0"/>
        <v>-4298121.1979556102</v>
      </c>
      <c r="H12" s="28">
        <f>H11+C12</f>
        <v>91893637.301093891</v>
      </c>
    </row>
    <row r="13" spans="1:9" s="5" customFormat="1">
      <c r="A13" s="4"/>
      <c r="B13" s="25">
        <v>3</v>
      </c>
      <c r="C13" s="20">
        <f>PPMT($C$4/12,B13,$C$5*12,$C$6,0,$C$7)</f>
        <v>-4068387.1047028755</v>
      </c>
      <c r="D13" s="20">
        <f t="shared" ref="D13:D34" si="1">D12+C13</f>
        <v>-12174749.803608986</v>
      </c>
      <c r="E13" s="24">
        <f>IPMT($C$4/12,B13,$C$5*12,$C$6,0,$C$7)</f>
        <v>-229734.09325273469</v>
      </c>
      <c r="F13" s="24">
        <f t="shared" ref="F13:F34" si="2">F12+E13</f>
        <v>-719613.79025784577</v>
      </c>
      <c r="G13" s="24">
        <f t="shared" si="0"/>
        <v>-4298121.1979556102</v>
      </c>
      <c r="H13" s="28">
        <f>H12+C13</f>
        <v>87825250.196391016</v>
      </c>
    </row>
    <row r="14" spans="1:9" s="5" customFormat="1">
      <c r="A14" s="4"/>
      <c r="B14" s="23">
        <v>4</v>
      </c>
      <c r="C14" s="20">
        <f>PPMT($C$4/12,B14,$C$5*12,$C$6,0,$C$7)</f>
        <v>-4078558.0724646323</v>
      </c>
      <c r="D14" s="20">
        <f t="shared" si="1"/>
        <v>-16253307.876073617</v>
      </c>
      <c r="E14" s="24">
        <f>IPMT($C$4/12,B14,$C$5*12,$C$6,0,$C$7)</f>
        <v>-219563.12549097755</v>
      </c>
      <c r="F14" s="24">
        <f t="shared" si="2"/>
        <v>-939176.91574882332</v>
      </c>
      <c r="G14" s="24">
        <f t="shared" si="0"/>
        <v>-4298121.1979556102</v>
      </c>
      <c r="H14" s="28">
        <f>H13+C14</f>
        <v>83746692.123926386</v>
      </c>
    </row>
    <row r="15" spans="1:9" s="5" customFormat="1">
      <c r="A15" s="4"/>
      <c r="B15" s="25">
        <v>5</v>
      </c>
      <c r="C15" s="20">
        <f>PPMT($C$4/12,B15,$C$5*12,$C$6,0,$C$7)</f>
        <v>-4088754.4676457942</v>
      </c>
      <c r="D15" s="20">
        <f t="shared" si="1"/>
        <v>-20342062.343719412</v>
      </c>
      <c r="E15" s="24">
        <f>IPMT($C$4/12,B15,$C$5*12,$C$6,0,$C$7)</f>
        <v>-209366.73030981596</v>
      </c>
      <c r="F15" s="24">
        <f t="shared" si="2"/>
        <v>-1148543.6460586393</v>
      </c>
      <c r="G15" s="24">
        <f t="shared" si="0"/>
        <v>-4298121.1979556102</v>
      </c>
      <c r="H15" s="28">
        <f t="shared" ref="H13:H34" si="3">H14+C15</f>
        <v>79657937.656280592</v>
      </c>
    </row>
    <row r="16" spans="1:9" s="12" customFormat="1">
      <c r="A16" s="11"/>
      <c r="B16" s="23">
        <v>6</v>
      </c>
      <c r="C16" s="20">
        <f>PPMT($C$4/12,B16,$C$5*12,$C$6,0,$C$7)</f>
        <v>-4098976.3538149083</v>
      </c>
      <c r="D16" s="20">
        <f t="shared" si="1"/>
        <v>-24441038.697534319</v>
      </c>
      <c r="E16" s="24">
        <f>IPMT($C$4/12,B16,$C$5*12,$C$6,0,$C$7)</f>
        <v>-199144.84414070146</v>
      </c>
      <c r="F16" s="24">
        <f t="shared" si="2"/>
        <v>-1347688.4901993407</v>
      </c>
      <c r="G16" s="24">
        <f t="shared" si="0"/>
        <v>-4298121.1979556102</v>
      </c>
      <c r="H16" s="28">
        <f t="shared" si="3"/>
        <v>75558961.302465677</v>
      </c>
    </row>
    <row r="17" spans="1:9" s="12" customFormat="1">
      <c r="A17" s="11"/>
      <c r="B17" s="25">
        <v>7</v>
      </c>
      <c r="C17" s="20">
        <f>PPMT($C$4/12,B17,$C$5*12,$C$6,0,$C$7)</f>
        <v>-4109223.7946994458</v>
      </c>
      <c r="D17" s="20">
        <f t="shared" si="1"/>
        <v>-28550262.492233764</v>
      </c>
      <c r="E17" s="24">
        <f>IPMT($C$4/12,B17,$C$5*12,$C$6,0,$C$7)</f>
        <v>-188897.40325616417</v>
      </c>
      <c r="F17" s="24">
        <f t="shared" si="2"/>
        <v>-1536585.8934555049</v>
      </c>
      <c r="G17" s="24">
        <f t="shared" si="0"/>
        <v>-4298121.1979556102</v>
      </c>
      <c r="H17" s="28">
        <f t="shared" si="3"/>
        <v>71449737.507766232</v>
      </c>
    </row>
    <row r="18" spans="1:9" s="12" customFormat="1">
      <c r="A18" s="11"/>
      <c r="B18" s="23">
        <v>8</v>
      </c>
      <c r="C18" s="20">
        <f>PPMT($C$4/12,B18,$C$5*12,$C$6,0,$C$7)</f>
        <v>-4119496.8541861945</v>
      </c>
      <c r="D18" s="20">
        <f t="shared" si="1"/>
        <v>-32669759.34641996</v>
      </c>
      <c r="E18" s="24">
        <f>IPMT($C$4/12,B18,$C$5*12,$C$6,0,$C$7)</f>
        <v>-178624.34376941557</v>
      </c>
      <c r="F18" s="24">
        <f t="shared" si="2"/>
        <v>-1715210.2372249204</v>
      </c>
      <c r="G18" s="24">
        <f t="shared" si="0"/>
        <v>-4298121.1979556102</v>
      </c>
      <c r="H18" s="28">
        <f t="shared" si="3"/>
        <v>67330240.65358004</v>
      </c>
    </row>
    <row r="19" spans="1:9">
      <c r="B19" s="25">
        <v>9</v>
      </c>
      <c r="C19" s="20">
        <f>PPMT($C$4/12,B19,$C$5*12,$C$6,0,$C$7)</f>
        <v>-4129795.5963216606</v>
      </c>
      <c r="D19" s="20">
        <f t="shared" si="1"/>
        <v>-36799554.942741618</v>
      </c>
      <c r="E19" s="24">
        <f>IPMT($C$4/12,B19,$C$5*12,$C$6,0,$C$7)</f>
        <v>-168325.60163395011</v>
      </c>
      <c r="F19" s="24">
        <f t="shared" si="2"/>
        <v>-1883535.8388588706</v>
      </c>
      <c r="G19" s="24">
        <f t="shared" si="0"/>
        <v>-4298121.1979556102</v>
      </c>
      <c r="H19" s="28">
        <f t="shared" si="3"/>
        <v>63200445.057258382</v>
      </c>
    </row>
    <row r="20" spans="1:9">
      <c r="B20" s="23">
        <v>10</v>
      </c>
      <c r="C20" s="20">
        <f>PPMT($C$4/12,B20,$C$5*12,$C$6,0,$C$7)</f>
        <v>-4140120.0853124643</v>
      </c>
      <c r="D20" s="20">
        <f t="shared" si="1"/>
        <v>-40939675.028054081</v>
      </c>
      <c r="E20" s="24">
        <f>IPMT($C$4/12,B20,$C$5*12,$C$6,0,$C$7)</f>
        <v>-158001.11264314593</v>
      </c>
      <c r="F20" s="24">
        <f t="shared" si="2"/>
        <v>-2041536.9515020165</v>
      </c>
      <c r="G20" s="24">
        <f t="shared" si="0"/>
        <v>-4298121.1979556102</v>
      </c>
      <c r="H20" s="28">
        <f t="shared" si="3"/>
        <v>59060324.971945919</v>
      </c>
    </row>
    <row r="21" spans="1:9">
      <c r="B21" s="25">
        <v>11</v>
      </c>
      <c r="C21" s="20">
        <f>PPMT($C$4/12,B21,$C$5*12,$C$6,0,$C$7)</f>
        <v>-4150470.3855257458</v>
      </c>
      <c r="D21" s="20">
        <f t="shared" si="1"/>
        <v>-45090145.413579829</v>
      </c>
      <c r="E21" s="24">
        <f>IPMT($C$4/12,B21,$C$5*12,$C$6,0,$C$7)</f>
        <v>-147650.81242986477</v>
      </c>
      <c r="F21" s="24">
        <f t="shared" si="2"/>
        <v>-2189187.7639318812</v>
      </c>
      <c r="G21" s="24">
        <f t="shared" si="0"/>
        <v>-4298121.1979556102</v>
      </c>
      <c r="H21" s="28">
        <f t="shared" si="3"/>
        <v>54909854.586420171</v>
      </c>
    </row>
    <row r="22" spans="1:9">
      <c r="B22" s="23">
        <v>12</v>
      </c>
      <c r="C22" s="20">
        <f>PPMT($C$4/12,B22,$C$5*12,$C$6,0,$C$7)</f>
        <v>-4160846.5614895602</v>
      </c>
      <c r="D22" s="20">
        <f t="shared" si="1"/>
        <v>-49250991.975069389</v>
      </c>
      <c r="E22" s="24">
        <f>IPMT($C$4/12,B22,$C$5*12,$C$6,0,$C$7)</f>
        <v>-137274.6364660504</v>
      </c>
      <c r="F22" s="24">
        <f t="shared" si="2"/>
        <v>-2326462.4003979317</v>
      </c>
      <c r="G22" s="24">
        <f t="shared" si="0"/>
        <v>-4298121.1979556102</v>
      </c>
      <c r="H22" s="28">
        <f t="shared" si="3"/>
        <v>50749008.024930611</v>
      </c>
    </row>
    <row r="23" spans="1:9" s="5" customFormat="1">
      <c r="B23" s="25">
        <v>13</v>
      </c>
      <c r="C23" s="20">
        <f>PPMT($C$4/12,B23,$C$5*12,$C$6,0,$C$7)</f>
        <v>-4171248.6778932842</v>
      </c>
      <c r="D23" s="20">
        <f t="shared" si="1"/>
        <v>-53422240.65296267</v>
      </c>
      <c r="E23" s="24">
        <f>IPMT($C$4/12,B23,$C$5*12,$C$6,0,$C$7)</f>
        <v>-126872.52006232651</v>
      </c>
      <c r="F23" s="24">
        <f t="shared" si="2"/>
        <v>-2453334.9204602581</v>
      </c>
      <c r="G23" s="24">
        <f t="shared" si="0"/>
        <v>-4298121.1979556112</v>
      </c>
      <c r="H23" s="28">
        <f t="shared" si="3"/>
        <v>46577759.34703733</v>
      </c>
    </row>
    <row r="24" spans="1:9">
      <c r="B24" s="23">
        <v>14</v>
      </c>
      <c r="C24" s="20">
        <f>PPMT($C$4/12,B24,$C$5*12,$C$6,0,$C$7)</f>
        <v>-4181676.7995880172</v>
      </c>
      <c r="D24" s="20">
        <f t="shared" si="1"/>
        <v>-57603917.452550687</v>
      </c>
      <c r="E24" s="24">
        <f>IPMT($C$4/12,B24,$C$5*12,$C$6,0,$C$7)</f>
        <v>-116444.39836759327</v>
      </c>
      <c r="F24" s="24">
        <f t="shared" si="2"/>
        <v>-2569779.3188278512</v>
      </c>
      <c r="G24" s="24">
        <f t="shared" si="0"/>
        <v>-4298121.1979556102</v>
      </c>
      <c r="H24" s="28">
        <f t="shared" si="3"/>
        <v>42396082.547449313</v>
      </c>
    </row>
    <row r="25" spans="1:9">
      <c r="B25" s="25">
        <v>15</v>
      </c>
      <c r="C25" s="20">
        <f>PPMT($C$4/12,B25,$C$5*12,$C$6,0,$C$7)</f>
        <v>-4192130.9915869869</v>
      </c>
      <c r="D25" s="20">
        <f t="shared" si="1"/>
        <v>-61796048.444137678</v>
      </c>
      <c r="E25" s="24">
        <f>IPMT($C$4/12,B25,$C$5*12,$C$6,0,$C$7)</f>
        <v>-105990.20636862324</v>
      </c>
      <c r="F25" s="24">
        <f t="shared" si="2"/>
        <v>-2675769.5251964745</v>
      </c>
      <c r="G25" s="24">
        <f t="shared" si="0"/>
        <v>-4298121.1979556102</v>
      </c>
      <c r="H25" s="28">
        <f t="shared" si="3"/>
        <v>38203951.555862322</v>
      </c>
    </row>
    <row r="26" spans="1:9">
      <c r="B26" s="23">
        <v>16</v>
      </c>
      <c r="C26" s="20">
        <f>PPMT($C$4/12,B26,$C$5*12,$C$6,0,$C$7)</f>
        <v>-4202611.3190659545</v>
      </c>
      <c r="D26" s="20">
        <f t="shared" si="1"/>
        <v>-65998659.763203636</v>
      </c>
      <c r="E26" s="24">
        <f>IPMT($C$4/12,B26,$C$5*12,$C$6,0,$C$7)</f>
        <v>-95509.878889655753</v>
      </c>
      <c r="F26" s="24">
        <f t="shared" si="2"/>
        <v>-2771279.4040861302</v>
      </c>
      <c r="G26" s="24">
        <f t="shared" si="0"/>
        <v>-4298121.1979556102</v>
      </c>
      <c r="H26" s="28">
        <f t="shared" si="3"/>
        <v>34001340.236796364</v>
      </c>
    </row>
    <row r="27" spans="1:9">
      <c r="B27" s="25">
        <v>17</v>
      </c>
      <c r="C27" s="20">
        <f>PPMT($C$4/12,B27,$C$5*12,$C$6,0,$C$7)</f>
        <v>-4213117.8473636191</v>
      </c>
      <c r="D27" s="20">
        <f t="shared" si="1"/>
        <v>-70211777.610567257</v>
      </c>
      <c r="E27" s="24">
        <f>IPMT($C$4/12,B27,$C$5*12,$C$6,0,$C$7)</f>
        <v>-85003.350591990893</v>
      </c>
      <c r="F27" s="24">
        <f t="shared" si="2"/>
        <v>-2856282.7546781213</v>
      </c>
      <c r="G27" s="24">
        <f t="shared" si="0"/>
        <v>-4298121.1979556102</v>
      </c>
      <c r="H27" s="28">
        <f t="shared" si="3"/>
        <v>29788222.389432743</v>
      </c>
    </row>
    <row r="28" spans="1:9">
      <c r="B28" s="23">
        <v>18</v>
      </c>
      <c r="C28" s="20">
        <f>PPMT($C$4/12,B28,$C$5*12,$C$6,0,$C$7)</f>
        <v>-4223650.6419820283</v>
      </c>
      <c r="D28" s="20">
        <f t="shared" si="1"/>
        <v>-74435428.252549291</v>
      </c>
      <c r="E28" s="24">
        <f>IPMT($C$4/12,B28,$C$5*12,$C$6,0,$C$7)</f>
        <v>-74470.555973581853</v>
      </c>
      <c r="F28" s="24">
        <f t="shared" si="2"/>
        <v>-2930753.3106517033</v>
      </c>
      <c r="G28" s="24">
        <f t="shared" si="0"/>
        <v>-4298121.1979556102</v>
      </c>
      <c r="H28" s="28">
        <f t="shared" si="3"/>
        <v>25564571.747450717</v>
      </c>
    </row>
    <row r="29" spans="1:9">
      <c r="B29" s="25">
        <v>19</v>
      </c>
      <c r="C29" s="20">
        <f>PPMT($C$4/12,B29,$C$5*12,$C$6,0,$C$7)</f>
        <v>-4234209.7685869839</v>
      </c>
      <c r="D29" s="20">
        <f t="shared" si="1"/>
        <v>-78669638.021136269</v>
      </c>
      <c r="E29" s="24">
        <f>IPMT($C$4/12,B29,$C$5*12,$C$6,0,$C$7)</f>
        <v>-63911.429368626777</v>
      </c>
      <c r="F29" s="24">
        <f t="shared" si="2"/>
        <v>-2994664.7400203301</v>
      </c>
      <c r="G29" s="24">
        <f t="shared" si="0"/>
        <v>-4298121.1979556102</v>
      </c>
      <c r="H29" s="28">
        <f t="shared" si="3"/>
        <v>21330361.978863731</v>
      </c>
    </row>
    <row r="30" spans="1:9">
      <c r="B30" s="23">
        <v>20</v>
      </c>
      <c r="C30" s="20">
        <f>PPMT($C$4/12,B30,$C$5*12,$C$6,0,$C$7)</f>
        <v>-4244795.2930084514</v>
      </c>
      <c r="D30" s="20">
        <f t="shared" si="1"/>
        <v>-82914433.314144716</v>
      </c>
      <c r="E30" s="24">
        <f>IPMT($C$4/12,B30,$C$5*12,$C$6,0,$C$7)</f>
        <v>-53325.904947159317</v>
      </c>
      <c r="F30" s="24">
        <f t="shared" si="2"/>
        <v>-3047990.6449674894</v>
      </c>
      <c r="G30" s="24">
        <f t="shared" si="0"/>
        <v>-4298121.1979556102</v>
      </c>
      <c r="H30" s="28">
        <f t="shared" si="3"/>
        <v>17085566.685855281</v>
      </c>
    </row>
    <row r="31" spans="1:9">
      <c r="B31" s="25">
        <v>21</v>
      </c>
      <c r="C31" s="20">
        <f>PPMT($C$4/12,B31,$C$5*12,$C$6,0,$C$7)</f>
        <v>-4255407.2812409718</v>
      </c>
      <c r="D31" s="20">
        <f t="shared" si="1"/>
        <v>-87169840.595385686</v>
      </c>
      <c r="E31" s="24">
        <f>IPMT($C$4/12,B31,$C$5*12,$C$6,0,$C$7)</f>
        <v>-42713.916714638181</v>
      </c>
      <c r="F31" s="24">
        <f t="shared" si="2"/>
        <v>-3090704.5616821274</v>
      </c>
      <c r="G31" s="24">
        <f t="shared" si="0"/>
        <v>-4298121.1979556102</v>
      </c>
      <c r="H31" s="28">
        <f t="shared" si="3"/>
        <v>12830159.404614309</v>
      </c>
    </row>
    <row r="32" spans="1:9">
      <c r="B32" s="23">
        <v>22</v>
      </c>
      <c r="C32" s="20">
        <f>PPMT($C$4/12,B32,$C$5*12,$C$6,0,$C$7)</f>
        <v>-4266045.7994440738</v>
      </c>
      <c r="D32" s="20">
        <f t="shared" si="1"/>
        <v>-91435886.394829765</v>
      </c>
      <c r="E32" s="24">
        <f>IPMT($C$4/12,B32,$C$5*12,$C$6,0,$C$7)</f>
        <v>-32075.398511535754</v>
      </c>
      <c r="F32" s="24">
        <f t="shared" si="2"/>
        <v>-3122779.9601936634</v>
      </c>
      <c r="G32" s="24">
        <f t="shared" si="0"/>
        <v>-4298121.1979556093</v>
      </c>
      <c r="H32" s="28">
        <f t="shared" si="3"/>
        <v>8564113.605170235</v>
      </c>
      <c r="I32" s="17"/>
    </row>
    <row r="33" spans="1:9">
      <c r="B33" s="25">
        <v>23</v>
      </c>
      <c r="C33" s="20">
        <f>PPMT($C$4/12,B33,$C$5*12,$C$6,0,$C$7)</f>
        <v>-4276710.9139426844</v>
      </c>
      <c r="D33" s="20">
        <f t="shared" si="1"/>
        <v>-95712597.308772445</v>
      </c>
      <c r="E33" s="24">
        <f>IPMT($C$4/12,B33,$C$5*12,$C$6,0,$C$7)</f>
        <v>-21410.284012925564</v>
      </c>
      <c r="F33" s="24">
        <f t="shared" si="2"/>
        <v>-3144190.2442065887</v>
      </c>
      <c r="G33" s="24">
        <f t="shared" si="0"/>
        <v>-4298121.1979556102</v>
      </c>
      <c r="H33" s="28">
        <f t="shared" si="3"/>
        <v>4287402.6912275506</v>
      </c>
      <c r="I33" s="17"/>
    </row>
    <row r="34" spans="1:9">
      <c r="B34" s="23">
        <v>24</v>
      </c>
      <c r="C34" s="20">
        <f>PPMT($C$4/12,B34,$C$5*12,$C$6,0,$C$7)</f>
        <v>-4287402.6912275413</v>
      </c>
      <c r="D34" s="20">
        <f t="shared" si="1"/>
        <v>-99999999.999999985</v>
      </c>
      <c r="E34" s="24">
        <f>IPMT($C$4/12,B34,$C$5*12,$C$6,0,$C$7)</f>
        <v>-10718.506728068856</v>
      </c>
      <c r="F34" s="24">
        <f t="shared" si="2"/>
        <v>-3154908.7509346576</v>
      </c>
      <c r="G34" s="24">
        <f t="shared" si="0"/>
        <v>-4298121.1979556102</v>
      </c>
      <c r="H34" s="28">
        <f t="shared" si="3"/>
        <v>9.3132257461547852E-9</v>
      </c>
      <c r="I34" s="17"/>
    </row>
    <row r="37" spans="1:9">
      <c r="A37" s="8" t="s">
        <v>2</v>
      </c>
      <c r="B37"/>
      <c r="C37" s="18"/>
      <c r="H37"/>
      <c r="I37"/>
    </row>
    <row r="38" spans="1:9" s="19" customFormat="1" ht="23.25">
      <c r="A38" s="22" t="s">
        <v>18</v>
      </c>
      <c r="B38" s="22"/>
      <c r="C38" s="22"/>
      <c r="D38" s="22"/>
      <c r="E38" s="22"/>
    </row>
    <row r="39" spans="1:9" s="19" customFormat="1" ht="23.25">
      <c r="A39" s="22" t="s">
        <v>6</v>
      </c>
      <c r="B39" s="22"/>
      <c r="C39" s="22"/>
      <c r="D39" s="22"/>
      <c r="E39" s="22"/>
    </row>
  </sheetData>
  <mergeCells count="2">
    <mergeCell ref="A38:E38"/>
    <mergeCell ref="A39:E39"/>
  </mergeCells>
  <phoneticPr fontId="1" type="noConversion"/>
  <hyperlinks>
    <hyperlink ref="A38" r:id="rId1" xr:uid="{74FA75AA-0F6C-456C-9B35-28B51C485446}"/>
    <hyperlink ref="A39" r:id="rId2" xr:uid="{2C0C054C-E2C1-4EFD-B7FB-413A539FF083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상환스케줄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2022-03-11T13:59:07Z</dcterms:modified>
</cp:coreProperties>
</file>